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Verð október 2011" sheetId="1" r:id="rId1"/>
  </sheets>
  <externalReferences>
    <externalReference r:id="rId4"/>
  </externalReferences>
  <definedNames>
    <definedName name="Dags_visit_naest">'Verð október 2011'!$A$14</definedName>
    <definedName name="LVT">'Verð október 2011'!$C$9</definedName>
    <definedName name="NVT">'Verð október 2011'!$C$10</definedName>
    <definedName name="NvtNæstaMánaðar">'[1]Forsendur'!$D$4</definedName>
    <definedName name="NvtÞessaMánaðar">'[1]Forsendur'!$C$4</definedName>
    <definedName name="_xlnm.Print_Area" localSheetId="0">'Verð október 2011'!$B$7:$N$44,'Verð október 2011'!$B$46:$N$82</definedName>
    <definedName name="_xlnm.Print_Titles" localSheetId="0">'Verð október 2011'!$1:$5</definedName>
    <definedName name="Verdb_raun">'Verð október 2011'!$C$14</definedName>
    <definedName name="verdbspa">'Verð október 2011'!$C$13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<sst xmlns="http://schemas.openxmlformats.org/spreadsheetml/2006/main" count="39" uniqueCount="33">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</sst>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&#225;rm&#225;lasvi&#240;\fjarstyring\Fjarstyringarsvid\Fj&#225;rst&#253;ring\H&#250;sbr&#233;f\Reikna&#240;%20ver&#240;\2011\10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október 2011"/>
    </sheetNames>
    <sheetDataSet>
      <sheetData sheetId="0">
        <row r="2">
          <cell r="C2">
            <v>40817</v>
          </cell>
        </row>
        <row r="3">
          <cell r="C3">
            <v>7521</v>
          </cell>
          <cell r="D3">
            <v>7568</v>
          </cell>
        </row>
        <row r="4">
          <cell r="C4">
            <v>380.9</v>
          </cell>
          <cell r="D4">
            <v>383.3</v>
          </cell>
        </row>
        <row r="5">
          <cell r="D5">
            <v>40814</v>
          </cell>
        </row>
        <row r="6">
          <cell r="D6">
            <v>0.07829</v>
          </cell>
        </row>
        <row r="7">
          <cell r="C7">
            <v>0.0026</v>
          </cell>
        </row>
        <row r="8">
          <cell r="D8">
            <v>40843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L2" sqref="L2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40817</v>
      </c>
      <c r="I1" s="4">
        <f>'[1]Forsendur'!$C$2</f>
        <v>40817</v>
      </c>
    </row>
    <row r="2" spans="11:12" ht="15" customHeight="1" thickBot="1">
      <c r="K2" s="5" t="s">
        <v>1</v>
      </c>
      <c r="L2" s="6">
        <f>'[1]Forsendur'!C2</f>
        <v>40817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7521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380.9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0.0026</v>
      </c>
      <c r="D13" s="14"/>
      <c r="N13" s="15"/>
    </row>
    <row r="14" spans="1:14" ht="10.5" customHeight="1">
      <c r="A14" s="16">
        <f>IF(DAY('[1]Forsendur'!D5)&lt;1,32,DAY('[1]Forsendur'!D5))</f>
        <v>28</v>
      </c>
      <c r="B14" s="1" t="str">
        <f>IF(C14&lt;0,"Lækkun vísitölu","Hækkun vísitölu")</f>
        <v>Hækkun vísitölu</v>
      </c>
      <c r="C14" s="13">
        <f>IF(AND('[1]Forsendur'!D3&gt;0,'[1]Forsendur'!D4&gt;0),ROUND('[1]Forsendur'!D4/'[1]Forsendur'!C4-1,4),0)</f>
        <v>0.0063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0.0026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9.47793</v>
      </c>
      <c r="E16" s="19">
        <f t="shared" si="0"/>
        <v>8.36785</v>
      </c>
      <c r="F16" s="19">
        <f t="shared" si="0"/>
        <v>8.63034</v>
      </c>
      <c r="G16" s="19">
        <f t="shared" si="0"/>
        <v>8.45769</v>
      </c>
      <c r="H16" s="19">
        <f t="shared" si="0"/>
        <v>8.0221</v>
      </c>
      <c r="I16" s="19">
        <f>ROUND(100000*LVT/I$11*((1+I$12/100)^((DAYS360(I$6,$L$2)+$C16-1)/360)*((1+$A16)^(($C16-15)/30)))/100000,5)</f>
        <v>7.52571</v>
      </c>
      <c r="J16" s="19">
        <f t="shared" si="0"/>
        <v>7.41224</v>
      </c>
      <c r="K16" s="19">
        <f t="shared" si="0"/>
        <v>7.29591</v>
      </c>
      <c r="L16" s="19">
        <f t="shared" si="0"/>
        <v>7.08034</v>
      </c>
      <c r="M16" s="19">
        <f t="shared" si="0"/>
        <v>6.93343</v>
      </c>
      <c r="N16" s="19">
        <f t="shared" si="0"/>
        <v>6.71916</v>
      </c>
    </row>
    <row r="17" spans="1:14" ht="10.5" customHeight="1">
      <c r="A17" s="17">
        <f aca="true" t="shared" si="1" ref="A17:A43">IF(Dags_visit_naest&gt;C17,verdbspa,Verdb_raun)</f>
        <v>0.0026</v>
      </c>
      <c r="B17" s="20"/>
      <c r="C17" s="10">
        <f aca="true" t="shared" si="2" ref="C17:C43">C16+1</f>
        <v>2</v>
      </c>
      <c r="D17" s="19">
        <f t="shared" si="0"/>
        <v>9.48023</v>
      </c>
      <c r="E17" s="19">
        <f t="shared" si="0"/>
        <v>8.36987</v>
      </c>
      <c r="F17" s="19">
        <f t="shared" si="0"/>
        <v>8.63248</v>
      </c>
      <c r="G17" s="19">
        <f t="shared" si="0"/>
        <v>8.45979</v>
      </c>
      <c r="H17" s="19">
        <f t="shared" si="0"/>
        <v>8.0241</v>
      </c>
      <c r="I17" s="19">
        <f t="shared" si="0"/>
        <v>7.52758</v>
      </c>
      <c r="J17" s="19">
        <f t="shared" si="0"/>
        <v>7.41408</v>
      </c>
      <c r="K17" s="19">
        <f t="shared" si="0"/>
        <v>7.29772</v>
      </c>
      <c r="L17" s="19">
        <f t="shared" si="0"/>
        <v>7.0821</v>
      </c>
      <c r="M17" s="19">
        <f t="shared" si="0"/>
        <v>6.93515</v>
      </c>
      <c r="N17" s="19">
        <f t="shared" si="0"/>
        <v>6.72083</v>
      </c>
    </row>
    <row r="18" spans="1:14" ht="10.5" customHeight="1">
      <c r="A18" s="17">
        <f t="shared" si="1"/>
        <v>0.0026</v>
      </c>
      <c r="B18" s="20"/>
      <c r="C18" s="21">
        <f t="shared" si="2"/>
        <v>3</v>
      </c>
      <c r="D18" s="22">
        <f t="shared" si="0"/>
        <v>9.48252</v>
      </c>
      <c r="E18" s="22">
        <f t="shared" si="0"/>
        <v>8.3719</v>
      </c>
      <c r="F18" s="22">
        <f t="shared" si="0"/>
        <v>8.63463</v>
      </c>
      <c r="G18" s="22">
        <f t="shared" si="0"/>
        <v>8.46189</v>
      </c>
      <c r="H18" s="22">
        <f t="shared" si="0"/>
        <v>8.02609</v>
      </c>
      <c r="I18" s="22">
        <f t="shared" si="0"/>
        <v>7.52945</v>
      </c>
      <c r="J18" s="22">
        <f t="shared" si="0"/>
        <v>7.41592</v>
      </c>
      <c r="K18" s="22">
        <f t="shared" si="0"/>
        <v>7.29954</v>
      </c>
      <c r="L18" s="22">
        <f t="shared" si="0"/>
        <v>7.08386</v>
      </c>
      <c r="M18" s="22">
        <f t="shared" si="0"/>
        <v>6.93687</v>
      </c>
      <c r="N18" s="22">
        <f t="shared" si="0"/>
        <v>6.7225</v>
      </c>
    </row>
    <row r="19" spans="1:14" ht="10.5" customHeight="1">
      <c r="A19" s="17">
        <f t="shared" si="1"/>
        <v>0.0026</v>
      </c>
      <c r="B19" s="20"/>
      <c r="C19" s="10">
        <f t="shared" si="2"/>
        <v>4</v>
      </c>
      <c r="D19" s="19">
        <f t="shared" si="0"/>
        <v>9.48481</v>
      </c>
      <c r="E19" s="19">
        <f t="shared" si="0"/>
        <v>8.37392</v>
      </c>
      <c r="F19" s="19">
        <f t="shared" si="0"/>
        <v>8.63677</v>
      </c>
      <c r="G19" s="19">
        <f t="shared" si="0"/>
        <v>8.46399</v>
      </c>
      <c r="H19" s="19">
        <f t="shared" si="0"/>
        <v>8.02808</v>
      </c>
      <c r="I19" s="19">
        <f t="shared" si="0"/>
        <v>7.53132</v>
      </c>
      <c r="J19" s="19">
        <f t="shared" si="0"/>
        <v>7.41776</v>
      </c>
      <c r="K19" s="19">
        <f t="shared" si="0"/>
        <v>7.30135</v>
      </c>
      <c r="L19" s="19">
        <f t="shared" si="0"/>
        <v>7.08562</v>
      </c>
      <c r="M19" s="19">
        <f t="shared" si="0"/>
        <v>6.9386</v>
      </c>
      <c r="N19" s="19">
        <f t="shared" si="0"/>
        <v>6.72417</v>
      </c>
    </row>
    <row r="20" spans="1:14" ht="10.5" customHeight="1">
      <c r="A20" s="17">
        <f t="shared" si="1"/>
        <v>0.0026</v>
      </c>
      <c r="B20" s="20"/>
      <c r="C20" s="10">
        <f t="shared" si="2"/>
        <v>5</v>
      </c>
      <c r="D20" s="19">
        <f t="shared" si="0"/>
        <v>9.48711</v>
      </c>
      <c r="E20" s="19">
        <f t="shared" si="0"/>
        <v>8.37595</v>
      </c>
      <c r="F20" s="19">
        <f t="shared" si="0"/>
        <v>8.63892</v>
      </c>
      <c r="G20" s="19">
        <f t="shared" si="0"/>
        <v>8.4661</v>
      </c>
      <c r="H20" s="19">
        <f t="shared" si="0"/>
        <v>8.03008</v>
      </c>
      <c r="I20" s="19">
        <f t="shared" si="0"/>
        <v>7.53319</v>
      </c>
      <c r="J20" s="19">
        <f t="shared" si="0"/>
        <v>7.41961</v>
      </c>
      <c r="K20" s="19">
        <f t="shared" si="0"/>
        <v>7.30317</v>
      </c>
      <c r="L20" s="19">
        <f t="shared" si="0"/>
        <v>7.08738</v>
      </c>
      <c r="M20" s="19">
        <f t="shared" si="0"/>
        <v>6.94032</v>
      </c>
      <c r="N20" s="19">
        <f t="shared" si="0"/>
        <v>6.72584</v>
      </c>
    </row>
    <row r="21" spans="1:14" s="25" customFormat="1" ht="10.5" customHeight="1">
      <c r="A21" s="23">
        <f t="shared" si="1"/>
        <v>0.0026</v>
      </c>
      <c r="B21" s="24"/>
      <c r="C21" s="21">
        <f t="shared" si="2"/>
        <v>6</v>
      </c>
      <c r="D21" s="22">
        <f t="shared" si="0"/>
        <v>9.4894</v>
      </c>
      <c r="E21" s="22">
        <f t="shared" si="0"/>
        <v>8.37797</v>
      </c>
      <c r="F21" s="22">
        <f t="shared" si="0"/>
        <v>8.64106</v>
      </c>
      <c r="G21" s="22">
        <f t="shared" si="0"/>
        <v>8.4682</v>
      </c>
      <c r="H21" s="22">
        <f t="shared" si="0"/>
        <v>8.03207</v>
      </c>
      <c r="I21" s="22">
        <f t="shared" si="0"/>
        <v>7.53507</v>
      </c>
      <c r="J21" s="22">
        <f t="shared" si="0"/>
        <v>7.42145</v>
      </c>
      <c r="K21" s="22">
        <f t="shared" si="0"/>
        <v>7.30498</v>
      </c>
      <c r="L21" s="22">
        <f t="shared" si="0"/>
        <v>7.08914</v>
      </c>
      <c r="M21" s="22">
        <f t="shared" si="0"/>
        <v>6.94205</v>
      </c>
      <c r="N21" s="22">
        <f t="shared" si="0"/>
        <v>6.72751</v>
      </c>
    </row>
    <row r="22" spans="1:14" ht="10.5" customHeight="1">
      <c r="A22" s="17">
        <f t="shared" si="1"/>
        <v>0.0026</v>
      </c>
      <c r="B22" s="20"/>
      <c r="C22" s="10">
        <f t="shared" si="2"/>
        <v>7</v>
      </c>
      <c r="D22" s="19">
        <f t="shared" si="0"/>
        <v>9.4917</v>
      </c>
      <c r="E22" s="19">
        <f t="shared" si="0"/>
        <v>8.38</v>
      </c>
      <c r="F22" s="19">
        <f t="shared" si="0"/>
        <v>8.64321</v>
      </c>
      <c r="G22" s="19">
        <f t="shared" si="0"/>
        <v>8.4703</v>
      </c>
      <c r="H22" s="19">
        <f t="shared" si="0"/>
        <v>8.03407</v>
      </c>
      <c r="I22" s="19">
        <f t="shared" si="0"/>
        <v>7.53694</v>
      </c>
      <c r="J22" s="19">
        <f t="shared" si="0"/>
        <v>7.42329</v>
      </c>
      <c r="K22" s="19">
        <f t="shared" si="0"/>
        <v>7.30679</v>
      </c>
      <c r="L22" s="19">
        <f t="shared" si="0"/>
        <v>7.0909</v>
      </c>
      <c r="M22" s="19">
        <f t="shared" si="0"/>
        <v>6.94377</v>
      </c>
      <c r="N22" s="19">
        <f t="shared" si="0"/>
        <v>6.72918</v>
      </c>
    </row>
    <row r="23" spans="1:14" ht="10.5" customHeight="1">
      <c r="A23" s="17">
        <f t="shared" si="1"/>
        <v>0.0026</v>
      </c>
      <c r="B23" s="20"/>
      <c r="C23" s="10">
        <f t="shared" si="2"/>
        <v>8</v>
      </c>
      <c r="D23" s="19">
        <f t="shared" si="0"/>
        <v>9.49399</v>
      </c>
      <c r="E23" s="19">
        <f t="shared" si="0"/>
        <v>8.38203</v>
      </c>
      <c r="F23" s="19">
        <f t="shared" si="0"/>
        <v>8.64536</v>
      </c>
      <c r="G23" s="19">
        <f t="shared" si="0"/>
        <v>8.47241</v>
      </c>
      <c r="H23" s="19">
        <f t="shared" si="0"/>
        <v>8.03606</v>
      </c>
      <c r="I23" s="19">
        <f t="shared" si="0"/>
        <v>7.53881</v>
      </c>
      <c r="J23" s="19">
        <f t="shared" si="0"/>
        <v>7.42514</v>
      </c>
      <c r="K23" s="19">
        <f t="shared" si="0"/>
        <v>7.30861</v>
      </c>
      <c r="L23" s="19">
        <f t="shared" si="0"/>
        <v>7.09267</v>
      </c>
      <c r="M23" s="19">
        <f t="shared" si="0"/>
        <v>6.9455</v>
      </c>
      <c r="N23" s="19">
        <f t="shared" si="0"/>
        <v>6.73085</v>
      </c>
    </row>
    <row r="24" spans="1:14" s="25" customFormat="1" ht="10.5" customHeight="1">
      <c r="A24" s="17">
        <f t="shared" si="1"/>
        <v>0.0026</v>
      </c>
      <c r="B24" s="20"/>
      <c r="C24" s="21">
        <f t="shared" si="2"/>
        <v>9</v>
      </c>
      <c r="D24" s="22">
        <f t="shared" si="0"/>
        <v>9.49629</v>
      </c>
      <c r="E24" s="22">
        <f t="shared" si="0"/>
        <v>8.38406</v>
      </c>
      <c r="F24" s="22">
        <f t="shared" si="0"/>
        <v>8.64751</v>
      </c>
      <c r="G24" s="22">
        <f t="shared" si="0"/>
        <v>8.47451</v>
      </c>
      <c r="H24" s="22">
        <f t="shared" si="0"/>
        <v>8.03806</v>
      </c>
      <c r="I24" s="22">
        <f t="shared" si="0"/>
        <v>7.54068</v>
      </c>
      <c r="J24" s="22">
        <f t="shared" si="0"/>
        <v>7.42698</v>
      </c>
      <c r="K24" s="22">
        <f t="shared" si="0"/>
        <v>7.31043</v>
      </c>
      <c r="L24" s="22">
        <f t="shared" si="0"/>
        <v>7.09443</v>
      </c>
      <c r="M24" s="22">
        <f t="shared" si="0"/>
        <v>6.94722</v>
      </c>
      <c r="N24" s="22">
        <f t="shared" si="0"/>
        <v>6.73252</v>
      </c>
    </row>
    <row r="25" spans="1:14" s="25" customFormat="1" ht="10.5" customHeight="1">
      <c r="A25" s="17">
        <f t="shared" si="1"/>
        <v>0.0026</v>
      </c>
      <c r="B25" s="20"/>
      <c r="C25" s="26">
        <f t="shared" si="2"/>
        <v>10</v>
      </c>
      <c r="D25" s="19">
        <f t="shared" si="0"/>
        <v>9.49859</v>
      </c>
      <c r="E25" s="19">
        <f t="shared" si="0"/>
        <v>8.38608</v>
      </c>
      <c r="F25" s="19">
        <f t="shared" si="0"/>
        <v>8.64965</v>
      </c>
      <c r="G25" s="19">
        <f t="shared" si="0"/>
        <v>8.47662</v>
      </c>
      <c r="H25" s="19">
        <f t="shared" si="0"/>
        <v>8.04006</v>
      </c>
      <c r="I25" s="19">
        <f t="shared" si="0"/>
        <v>7.54256</v>
      </c>
      <c r="J25" s="19">
        <f t="shared" si="0"/>
        <v>7.42883</v>
      </c>
      <c r="K25" s="19">
        <f t="shared" si="0"/>
        <v>7.31224</v>
      </c>
      <c r="L25" s="19">
        <f t="shared" si="0"/>
        <v>7.09619</v>
      </c>
      <c r="M25" s="19">
        <f t="shared" si="0"/>
        <v>6.94895</v>
      </c>
      <c r="N25" s="19">
        <f t="shared" si="0"/>
        <v>6.7342</v>
      </c>
    </row>
    <row r="26" spans="1:14" s="28" customFormat="1" ht="10.5" customHeight="1">
      <c r="A26" s="17">
        <f t="shared" si="1"/>
        <v>0.0026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9.50088</v>
      </c>
      <c r="E26" s="19">
        <f t="shared" si="3"/>
        <v>8.38811</v>
      </c>
      <c r="F26" s="19">
        <f t="shared" si="3"/>
        <v>8.6518</v>
      </c>
      <c r="G26" s="19">
        <f t="shared" si="3"/>
        <v>8.47873</v>
      </c>
      <c r="H26" s="19">
        <f t="shared" si="3"/>
        <v>8.04206</v>
      </c>
      <c r="I26" s="19">
        <f t="shared" si="3"/>
        <v>7.54443</v>
      </c>
      <c r="J26" s="19">
        <f t="shared" si="3"/>
        <v>7.43067</v>
      </c>
      <c r="K26" s="19">
        <f t="shared" si="3"/>
        <v>7.31406</v>
      </c>
      <c r="L26" s="19">
        <f t="shared" si="3"/>
        <v>7.09795</v>
      </c>
      <c r="M26" s="19">
        <f t="shared" si="3"/>
        <v>6.95067</v>
      </c>
      <c r="N26" s="19">
        <f t="shared" si="3"/>
        <v>6.73587</v>
      </c>
    </row>
    <row r="27" spans="1:14" s="28" customFormat="1" ht="10.5" customHeight="1">
      <c r="A27" s="29">
        <f t="shared" si="1"/>
        <v>0.0026</v>
      </c>
      <c r="B27" s="27"/>
      <c r="C27" s="21">
        <f t="shared" si="2"/>
        <v>12</v>
      </c>
      <c r="D27" s="22">
        <f t="shared" si="3"/>
        <v>9.50318</v>
      </c>
      <c r="E27" s="22">
        <f t="shared" si="3"/>
        <v>8.39014</v>
      </c>
      <c r="F27" s="22">
        <f t="shared" si="3"/>
        <v>8.65395</v>
      </c>
      <c r="G27" s="22">
        <f t="shared" si="3"/>
        <v>8.48083</v>
      </c>
      <c r="H27" s="22">
        <f t="shared" si="3"/>
        <v>8.04405</v>
      </c>
      <c r="I27" s="22">
        <f t="shared" si="3"/>
        <v>7.5463</v>
      </c>
      <c r="J27" s="22">
        <f t="shared" si="3"/>
        <v>7.43252</v>
      </c>
      <c r="K27" s="22">
        <f t="shared" si="3"/>
        <v>7.31588</v>
      </c>
      <c r="L27" s="22">
        <f t="shared" si="3"/>
        <v>7.09972</v>
      </c>
      <c r="M27" s="22">
        <f t="shared" si="3"/>
        <v>6.9524</v>
      </c>
      <c r="N27" s="22">
        <f t="shared" si="3"/>
        <v>6.73754</v>
      </c>
    </row>
    <row r="28" spans="1:14" s="28" customFormat="1" ht="10.5" customHeight="1">
      <c r="A28" s="29">
        <f t="shared" si="1"/>
        <v>0.0026</v>
      </c>
      <c r="B28" s="27"/>
      <c r="C28" s="26">
        <f t="shared" si="2"/>
        <v>13</v>
      </c>
      <c r="D28" s="19">
        <f t="shared" si="3"/>
        <v>9.50548</v>
      </c>
      <c r="E28" s="19">
        <f t="shared" si="3"/>
        <v>8.39217</v>
      </c>
      <c r="F28" s="19">
        <f t="shared" si="3"/>
        <v>8.6561</v>
      </c>
      <c r="G28" s="19">
        <f t="shared" si="3"/>
        <v>8.48294</v>
      </c>
      <c r="H28" s="19">
        <f t="shared" si="3"/>
        <v>8.04605</v>
      </c>
      <c r="I28" s="19">
        <f t="shared" si="3"/>
        <v>7.54818</v>
      </c>
      <c r="J28" s="19">
        <f t="shared" si="3"/>
        <v>7.43437</v>
      </c>
      <c r="K28" s="19">
        <f t="shared" si="3"/>
        <v>7.31769</v>
      </c>
      <c r="L28" s="19">
        <f t="shared" si="3"/>
        <v>7.10148</v>
      </c>
      <c r="M28" s="19">
        <f t="shared" si="3"/>
        <v>6.95413</v>
      </c>
      <c r="N28" s="19">
        <f t="shared" si="3"/>
        <v>6.73922</v>
      </c>
    </row>
    <row r="29" spans="1:14" s="28" customFormat="1" ht="10.5" customHeight="1">
      <c r="A29" s="30">
        <f t="shared" si="1"/>
        <v>0.0026</v>
      </c>
      <c r="B29" s="27"/>
      <c r="C29" s="26">
        <f t="shared" si="2"/>
        <v>14</v>
      </c>
      <c r="D29" s="19">
        <f t="shared" si="3"/>
        <v>9.50778</v>
      </c>
      <c r="E29" s="19">
        <f t="shared" si="3"/>
        <v>8.3942</v>
      </c>
      <c r="F29" s="19">
        <f t="shared" si="3"/>
        <v>8.65825</v>
      </c>
      <c r="G29" s="19">
        <f t="shared" si="3"/>
        <v>8.48505</v>
      </c>
      <c r="H29" s="19">
        <f t="shared" si="3"/>
        <v>8.04805</v>
      </c>
      <c r="I29" s="19">
        <f t="shared" si="3"/>
        <v>7.55005</v>
      </c>
      <c r="J29" s="19">
        <f t="shared" si="3"/>
        <v>7.43621</v>
      </c>
      <c r="K29" s="19">
        <f t="shared" si="3"/>
        <v>7.31951</v>
      </c>
      <c r="L29" s="19">
        <f t="shared" si="3"/>
        <v>7.10324</v>
      </c>
      <c r="M29" s="19">
        <f t="shared" si="3"/>
        <v>6.95586</v>
      </c>
      <c r="N29" s="19">
        <f t="shared" si="3"/>
        <v>6.74089</v>
      </c>
    </row>
    <row r="30" spans="1:14" s="28" customFormat="1" ht="10.5" customHeight="1">
      <c r="A30" s="30">
        <f t="shared" si="1"/>
        <v>0.0026</v>
      </c>
      <c r="B30" s="27"/>
      <c r="C30" s="21">
        <f t="shared" si="2"/>
        <v>15</v>
      </c>
      <c r="D30" s="22">
        <f t="shared" si="3"/>
        <v>9.51008</v>
      </c>
      <c r="E30" s="22">
        <f t="shared" si="3"/>
        <v>8.39623</v>
      </c>
      <c r="F30" s="22">
        <f t="shared" si="3"/>
        <v>8.6604</v>
      </c>
      <c r="G30" s="22">
        <f t="shared" si="3"/>
        <v>8.48715</v>
      </c>
      <c r="H30" s="22">
        <f t="shared" si="3"/>
        <v>8.05005</v>
      </c>
      <c r="I30" s="22">
        <f t="shared" si="3"/>
        <v>7.55193</v>
      </c>
      <c r="J30" s="22">
        <f t="shared" si="3"/>
        <v>7.43806</v>
      </c>
      <c r="K30" s="22">
        <f t="shared" si="3"/>
        <v>7.32133</v>
      </c>
      <c r="L30" s="22">
        <f t="shared" si="3"/>
        <v>7.10501</v>
      </c>
      <c r="M30" s="22">
        <f t="shared" si="3"/>
        <v>6.95758</v>
      </c>
      <c r="N30" s="22">
        <f t="shared" si="3"/>
        <v>6.74257</v>
      </c>
    </row>
    <row r="31" spans="1:14" s="28" customFormat="1" ht="10.5" customHeight="1">
      <c r="A31" s="30">
        <f t="shared" si="1"/>
        <v>0.0026</v>
      </c>
      <c r="C31" s="26">
        <f t="shared" si="2"/>
        <v>16</v>
      </c>
      <c r="D31" s="19">
        <f t="shared" si="3"/>
        <v>9.51238</v>
      </c>
      <c r="E31" s="19">
        <f t="shared" si="3"/>
        <v>8.39826</v>
      </c>
      <c r="F31" s="19">
        <f t="shared" si="3"/>
        <v>8.66256</v>
      </c>
      <c r="G31" s="19">
        <f t="shared" si="3"/>
        <v>8.48926</v>
      </c>
      <c r="H31" s="19">
        <f t="shared" si="3"/>
        <v>8.05205</v>
      </c>
      <c r="I31" s="19">
        <f t="shared" si="3"/>
        <v>7.55381</v>
      </c>
      <c r="J31" s="19">
        <f t="shared" si="3"/>
        <v>7.43991</v>
      </c>
      <c r="K31" s="19">
        <f t="shared" si="3"/>
        <v>7.32315</v>
      </c>
      <c r="L31" s="19">
        <f t="shared" si="3"/>
        <v>7.10677</v>
      </c>
      <c r="M31" s="19">
        <f t="shared" si="3"/>
        <v>6.95931</v>
      </c>
      <c r="N31" s="19">
        <f t="shared" si="3"/>
        <v>6.74424</v>
      </c>
    </row>
    <row r="32" spans="1:14" s="28" customFormat="1" ht="10.5" customHeight="1">
      <c r="A32" s="30">
        <f t="shared" si="1"/>
        <v>0.0026</v>
      </c>
      <c r="C32" s="26">
        <f t="shared" si="2"/>
        <v>17</v>
      </c>
      <c r="D32" s="19">
        <f t="shared" si="3"/>
        <v>9.51468</v>
      </c>
      <c r="E32" s="19">
        <f t="shared" si="3"/>
        <v>8.40029</v>
      </c>
      <c r="F32" s="19">
        <f t="shared" si="3"/>
        <v>8.66471</v>
      </c>
      <c r="G32" s="19">
        <f t="shared" si="3"/>
        <v>8.49137</v>
      </c>
      <c r="H32" s="19">
        <f t="shared" si="3"/>
        <v>8.05405</v>
      </c>
      <c r="I32" s="19">
        <f t="shared" si="3"/>
        <v>7.55568</v>
      </c>
      <c r="J32" s="19">
        <f t="shared" si="3"/>
        <v>7.44176</v>
      </c>
      <c r="K32" s="19">
        <f t="shared" si="3"/>
        <v>7.32497</v>
      </c>
      <c r="L32" s="19">
        <f t="shared" si="3"/>
        <v>7.10854</v>
      </c>
      <c r="M32" s="19">
        <f t="shared" si="3"/>
        <v>6.96104</v>
      </c>
      <c r="N32" s="19">
        <f t="shared" si="3"/>
        <v>6.74592</v>
      </c>
    </row>
    <row r="33" spans="1:14" s="28" customFormat="1" ht="10.5" customHeight="1">
      <c r="A33" s="30">
        <f t="shared" si="1"/>
        <v>0.0026</v>
      </c>
      <c r="C33" s="21">
        <f t="shared" si="2"/>
        <v>18</v>
      </c>
      <c r="D33" s="22">
        <f t="shared" si="3"/>
        <v>9.51698</v>
      </c>
      <c r="E33" s="22">
        <f t="shared" si="3"/>
        <v>8.40232</v>
      </c>
      <c r="F33" s="22">
        <f t="shared" si="3"/>
        <v>8.66686</v>
      </c>
      <c r="G33" s="22">
        <f t="shared" si="3"/>
        <v>8.49348</v>
      </c>
      <c r="H33" s="22">
        <f t="shared" si="3"/>
        <v>8.05605</v>
      </c>
      <c r="I33" s="22">
        <f t="shared" si="3"/>
        <v>7.55756</v>
      </c>
      <c r="J33" s="22">
        <f t="shared" si="3"/>
        <v>7.4436</v>
      </c>
      <c r="K33" s="22">
        <f t="shared" si="3"/>
        <v>7.32679</v>
      </c>
      <c r="L33" s="22">
        <f t="shared" si="3"/>
        <v>7.11031</v>
      </c>
      <c r="M33" s="22">
        <f t="shared" si="3"/>
        <v>6.96277</v>
      </c>
      <c r="N33" s="22">
        <f t="shared" si="3"/>
        <v>6.74759</v>
      </c>
    </row>
    <row r="34" spans="1:14" s="28" customFormat="1" ht="10.5" customHeight="1">
      <c r="A34" s="30">
        <f t="shared" si="1"/>
        <v>0.0026</v>
      </c>
      <c r="C34" s="26">
        <f t="shared" si="2"/>
        <v>19</v>
      </c>
      <c r="D34" s="19">
        <f t="shared" si="3"/>
        <v>9.51928</v>
      </c>
      <c r="E34" s="19">
        <f t="shared" si="3"/>
        <v>8.40436</v>
      </c>
      <c r="F34" s="19">
        <f t="shared" si="3"/>
        <v>8.66901</v>
      </c>
      <c r="G34" s="19">
        <f t="shared" si="3"/>
        <v>8.49559</v>
      </c>
      <c r="H34" s="19">
        <f t="shared" si="3"/>
        <v>8.05805</v>
      </c>
      <c r="I34" s="19">
        <f t="shared" si="3"/>
        <v>7.55944</v>
      </c>
      <c r="J34" s="19">
        <f t="shared" si="3"/>
        <v>7.44545</v>
      </c>
      <c r="K34" s="19">
        <f t="shared" si="3"/>
        <v>7.32861</v>
      </c>
      <c r="L34" s="19">
        <f t="shared" si="3"/>
        <v>7.11207</v>
      </c>
      <c r="M34" s="19">
        <f t="shared" si="3"/>
        <v>6.9645</v>
      </c>
      <c r="N34" s="19">
        <f t="shared" si="3"/>
        <v>6.74927</v>
      </c>
    </row>
    <row r="35" spans="1:14" s="28" customFormat="1" ht="10.5" customHeight="1">
      <c r="A35" s="30">
        <f t="shared" si="1"/>
        <v>0.0026</v>
      </c>
      <c r="C35" s="26">
        <f t="shared" si="2"/>
        <v>20</v>
      </c>
      <c r="D35" s="19">
        <f t="shared" si="3"/>
        <v>9.52159</v>
      </c>
      <c r="E35" s="19">
        <f t="shared" si="3"/>
        <v>8.40639</v>
      </c>
      <c r="F35" s="19">
        <f t="shared" si="3"/>
        <v>8.67117</v>
      </c>
      <c r="G35" s="19">
        <f t="shared" si="3"/>
        <v>8.4977</v>
      </c>
      <c r="H35" s="19">
        <f t="shared" si="3"/>
        <v>8.06006</v>
      </c>
      <c r="I35" s="19">
        <f t="shared" si="3"/>
        <v>7.56132</v>
      </c>
      <c r="J35" s="19">
        <f t="shared" si="3"/>
        <v>7.4473</v>
      </c>
      <c r="K35" s="19">
        <f t="shared" si="3"/>
        <v>7.33043</v>
      </c>
      <c r="L35" s="19">
        <f t="shared" si="3"/>
        <v>7.11384</v>
      </c>
      <c r="M35" s="19">
        <f t="shared" si="3"/>
        <v>6.96623</v>
      </c>
      <c r="N35" s="19">
        <f t="shared" si="3"/>
        <v>6.75094</v>
      </c>
    </row>
    <row r="36" spans="1:14" s="28" customFormat="1" ht="10.5" customHeight="1">
      <c r="A36" s="30">
        <f t="shared" si="1"/>
        <v>0.0026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9.52389</v>
      </c>
      <c r="E36" s="22">
        <f t="shared" si="4"/>
        <v>8.40842</v>
      </c>
      <c r="F36" s="22">
        <f t="shared" si="4"/>
        <v>8.67332</v>
      </c>
      <c r="G36" s="22">
        <f t="shared" si="4"/>
        <v>8.49981</v>
      </c>
      <c r="H36" s="22">
        <f t="shared" si="4"/>
        <v>8.06206</v>
      </c>
      <c r="I36" s="22">
        <f t="shared" si="4"/>
        <v>7.56319</v>
      </c>
      <c r="J36" s="22">
        <f t="shared" si="4"/>
        <v>7.44915</v>
      </c>
      <c r="K36" s="22">
        <f t="shared" si="4"/>
        <v>7.33225</v>
      </c>
      <c r="L36" s="22">
        <f t="shared" si="4"/>
        <v>7.11561</v>
      </c>
      <c r="M36" s="22">
        <f t="shared" si="4"/>
        <v>6.96796</v>
      </c>
      <c r="N36" s="22">
        <f t="shared" si="4"/>
        <v>6.75262</v>
      </c>
    </row>
    <row r="37" spans="1:17" s="28" customFormat="1" ht="10.5" customHeight="1">
      <c r="A37" s="30">
        <f t="shared" si="1"/>
        <v>0.0026</v>
      </c>
      <c r="C37" s="26">
        <f t="shared" si="2"/>
        <v>22</v>
      </c>
      <c r="D37" s="19">
        <f t="shared" si="4"/>
        <v>9.52619</v>
      </c>
      <c r="E37" s="19">
        <f t="shared" si="4"/>
        <v>8.41046</v>
      </c>
      <c r="F37" s="19">
        <f t="shared" si="4"/>
        <v>8.67548</v>
      </c>
      <c r="G37" s="19">
        <f t="shared" si="4"/>
        <v>8.50193</v>
      </c>
      <c r="H37" s="19">
        <f t="shared" si="4"/>
        <v>8.06406</v>
      </c>
      <c r="I37" s="19">
        <f t="shared" si="4"/>
        <v>7.56507</v>
      </c>
      <c r="J37" s="19">
        <f t="shared" si="4"/>
        <v>7.451</v>
      </c>
      <c r="K37" s="19">
        <f t="shared" si="4"/>
        <v>7.33407</v>
      </c>
      <c r="L37" s="19">
        <f t="shared" si="4"/>
        <v>7.11737</v>
      </c>
      <c r="M37" s="19">
        <f t="shared" si="4"/>
        <v>6.96969</v>
      </c>
      <c r="N37" s="19">
        <f t="shared" si="4"/>
        <v>6.7543</v>
      </c>
      <c r="P37" s="19"/>
      <c r="Q37" s="19"/>
    </row>
    <row r="38" spans="1:14" s="28" customFormat="1" ht="10.5" customHeight="1">
      <c r="A38" s="30">
        <f t="shared" si="1"/>
        <v>0.0026</v>
      </c>
      <c r="C38" s="26">
        <f t="shared" si="2"/>
        <v>23</v>
      </c>
      <c r="D38" s="19">
        <f t="shared" si="4"/>
        <v>9.5285</v>
      </c>
      <c r="E38" s="19">
        <f t="shared" si="4"/>
        <v>8.41249</v>
      </c>
      <c r="F38" s="19">
        <f t="shared" si="4"/>
        <v>8.67763</v>
      </c>
      <c r="G38" s="19">
        <f t="shared" si="4"/>
        <v>8.50404</v>
      </c>
      <c r="H38" s="19">
        <f t="shared" si="4"/>
        <v>8.06606</v>
      </c>
      <c r="I38" s="19">
        <f t="shared" si="4"/>
        <v>7.56695</v>
      </c>
      <c r="J38" s="19">
        <f t="shared" si="4"/>
        <v>7.45286</v>
      </c>
      <c r="K38" s="19">
        <f t="shared" si="4"/>
        <v>7.33589</v>
      </c>
      <c r="L38" s="19">
        <f t="shared" si="4"/>
        <v>7.11914</v>
      </c>
      <c r="M38" s="19">
        <f t="shared" si="4"/>
        <v>6.97142</v>
      </c>
      <c r="N38" s="19">
        <f t="shared" si="4"/>
        <v>6.75598</v>
      </c>
    </row>
    <row r="39" spans="1:14" s="28" customFormat="1" ht="10.5" customHeight="1">
      <c r="A39" s="30">
        <f t="shared" si="1"/>
        <v>0.0026</v>
      </c>
      <c r="C39" s="21">
        <f t="shared" si="2"/>
        <v>24</v>
      </c>
      <c r="D39" s="22">
        <f t="shared" si="4"/>
        <v>9.5308</v>
      </c>
      <c r="E39" s="22">
        <f t="shared" si="4"/>
        <v>8.41453</v>
      </c>
      <c r="F39" s="22">
        <f t="shared" si="4"/>
        <v>8.67979</v>
      </c>
      <c r="G39" s="22">
        <f t="shared" si="4"/>
        <v>8.50615</v>
      </c>
      <c r="H39" s="22">
        <f t="shared" si="4"/>
        <v>8.06807</v>
      </c>
      <c r="I39" s="22">
        <f t="shared" si="4"/>
        <v>7.56883</v>
      </c>
      <c r="J39" s="22">
        <f t="shared" si="4"/>
        <v>7.45471</v>
      </c>
      <c r="K39" s="22">
        <f t="shared" si="4"/>
        <v>7.33772</v>
      </c>
      <c r="L39" s="22">
        <f t="shared" si="4"/>
        <v>7.12091</v>
      </c>
      <c r="M39" s="22">
        <f t="shared" si="4"/>
        <v>6.97316</v>
      </c>
      <c r="N39" s="22">
        <f t="shared" si="4"/>
        <v>6.75766</v>
      </c>
    </row>
    <row r="40" spans="1:14" s="28" customFormat="1" ht="10.5" customHeight="1">
      <c r="A40" s="30">
        <f t="shared" si="1"/>
        <v>0.0026</v>
      </c>
      <c r="C40" s="26">
        <f t="shared" si="2"/>
        <v>25</v>
      </c>
      <c r="D40" s="19">
        <f t="shared" si="4"/>
        <v>9.53311</v>
      </c>
      <c r="E40" s="19">
        <f t="shared" si="4"/>
        <v>8.41656</v>
      </c>
      <c r="F40" s="19">
        <f t="shared" si="4"/>
        <v>8.68194</v>
      </c>
      <c r="G40" s="19">
        <f t="shared" si="4"/>
        <v>8.50826</v>
      </c>
      <c r="H40" s="19">
        <f t="shared" si="4"/>
        <v>8.07007</v>
      </c>
      <c r="I40" s="19">
        <f t="shared" si="4"/>
        <v>7.57071</v>
      </c>
      <c r="J40" s="19">
        <f t="shared" si="4"/>
        <v>7.45656</v>
      </c>
      <c r="K40" s="19">
        <f t="shared" si="4"/>
        <v>7.33954</v>
      </c>
      <c r="L40" s="19">
        <f t="shared" si="4"/>
        <v>7.12268</v>
      </c>
      <c r="M40" s="19">
        <f t="shared" si="4"/>
        <v>6.97489</v>
      </c>
      <c r="N40" s="19">
        <f t="shared" si="4"/>
        <v>6.75934</v>
      </c>
    </row>
    <row r="41" spans="1:14" s="28" customFormat="1" ht="10.5" customHeight="1">
      <c r="A41" s="30">
        <f t="shared" si="1"/>
        <v>0.0026</v>
      </c>
      <c r="C41" s="26">
        <f t="shared" si="2"/>
        <v>26</v>
      </c>
      <c r="D41" s="19">
        <f t="shared" si="4"/>
        <v>9.53541</v>
      </c>
      <c r="E41" s="19">
        <f t="shared" si="4"/>
        <v>8.4186</v>
      </c>
      <c r="F41" s="19">
        <f t="shared" si="4"/>
        <v>8.6841</v>
      </c>
      <c r="G41" s="19">
        <f t="shared" si="4"/>
        <v>8.51038</v>
      </c>
      <c r="H41" s="19">
        <f t="shared" si="4"/>
        <v>8.07208</v>
      </c>
      <c r="I41" s="19">
        <f t="shared" si="4"/>
        <v>7.57259</v>
      </c>
      <c r="J41" s="19">
        <f t="shared" si="4"/>
        <v>7.45841</v>
      </c>
      <c r="K41" s="19">
        <f t="shared" si="4"/>
        <v>7.34136</v>
      </c>
      <c r="L41" s="19">
        <f t="shared" si="4"/>
        <v>7.12445</v>
      </c>
      <c r="M41" s="19">
        <f t="shared" si="4"/>
        <v>6.97662</v>
      </c>
      <c r="N41" s="19">
        <f t="shared" si="4"/>
        <v>6.76101</v>
      </c>
    </row>
    <row r="42" spans="1:14" s="28" customFormat="1" ht="10.5" customHeight="1">
      <c r="A42" s="30">
        <f t="shared" si="1"/>
        <v>0.0026</v>
      </c>
      <c r="C42" s="21">
        <f t="shared" si="2"/>
        <v>27</v>
      </c>
      <c r="D42" s="22">
        <f t="shared" si="4"/>
        <v>9.53772</v>
      </c>
      <c r="E42" s="22">
        <f t="shared" si="4"/>
        <v>8.42063</v>
      </c>
      <c r="F42" s="22">
        <f t="shared" si="4"/>
        <v>8.68626</v>
      </c>
      <c r="G42" s="22">
        <f t="shared" si="4"/>
        <v>8.51249</v>
      </c>
      <c r="H42" s="22">
        <f t="shared" si="4"/>
        <v>8.07408</v>
      </c>
      <c r="I42" s="22">
        <f t="shared" si="4"/>
        <v>7.57448</v>
      </c>
      <c r="J42" s="22">
        <f t="shared" si="4"/>
        <v>7.46027</v>
      </c>
      <c r="K42" s="22">
        <f t="shared" si="4"/>
        <v>7.34319</v>
      </c>
      <c r="L42" s="22">
        <f t="shared" si="4"/>
        <v>7.12622</v>
      </c>
      <c r="M42" s="22">
        <f t="shared" si="4"/>
        <v>6.97835</v>
      </c>
      <c r="N42" s="22">
        <f t="shared" si="4"/>
        <v>6.76269</v>
      </c>
    </row>
    <row r="43" spans="1:14" s="28" customFormat="1" ht="10.5" customHeight="1">
      <c r="A43" s="30">
        <f t="shared" si="1"/>
        <v>0.0063</v>
      </c>
      <c r="C43" s="26">
        <f t="shared" si="2"/>
        <v>28</v>
      </c>
      <c r="D43" s="19">
        <f t="shared" si="4"/>
        <v>9.55527</v>
      </c>
      <c r="E43" s="19">
        <f t="shared" si="4"/>
        <v>8.43613</v>
      </c>
      <c r="F43" s="19">
        <f t="shared" si="4"/>
        <v>8.7023</v>
      </c>
      <c r="G43" s="19">
        <f t="shared" si="4"/>
        <v>8.52821</v>
      </c>
      <c r="H43" s="19">
        <f t="shared" si="4"/>
        <v>8.08899</v>
      </c>
      <c r="I43" s="19">
        <f t="shared" si="4"/>
        <v>7.58846</v>
      </c>
      <c r="J43" s="19">
        <f t="shared" si="4"/>
        <v>7.47404</v>
      </c>
      <c r="K43" s="19">
        <f t="shared" si="4"/>
        <v>7.35675</v>
      </c>
      <c r="L43" s="19">
        <f t="shared" si="4"/>
        <v>7.13938</v>
      </c>
      <c r="M43" s="19">
        <f t="shared" si="4"/>
        <v>6.99124</v>
      </c>
      <c r="N43" s="19">
        <f t="shared" si="4"/>
        <v>6.77518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7521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380.9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0.0026</v>
      </c>
    </row>
    <row r="53" spans="1:14" ht="10.5" customHeight="1">
      <c r="A53" s="31"/>
      <c r="B53" s="1" t="str">
        <f>B14</f>
        <v>Hækkun vísitölu</v>
      </c>
      <c r="C53" s="13">
        <f>Verdb_raun</f>
        <v>0.0063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0.0026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6.53212</v>
      </c>
      <c r="E55" s="19">
        <f t="shared" si="6"/>
        <v>5.40401</v>
      </c>
      <c r="F55" s="19">
        <f t="shared" si="6"/>
        <v>5.11168</v>
      </c>
      <c r="G55" s="19">
        <f t="shared" si="6"/>
        <v>5.0272</v>
      </c>
      <c r="H55" s="19">
        <f t="shared" si="6"/>
        <v>4.9353</v>
      </c>
      <c r="I55" s="19">
        <f t="shared" si="6"/>
        <v>4.91187</v>
      </c>
      <c r="J55" s="19">
        <f>ROUND(100000*LVT/J$50*((1+J$51/100)^((DAYS360(J$45,$L$2)+$C55-1)/360)*((1+$A55)^(($C55-15)/30)))/100000,5)</f>
        <v>4.81933</v>
      </c>
      <c r="K55" s="19">
        <f aca="true" t="shared" si="7" ref="K55:N82">ROUND(100000*NVT/K$50*((1+K$51/100)^((DAYS360(K$45,$L$2)+$C55-1)/360)*((1+$A55)^(($C55-15)/30)))/100000,5)</f>
        <v>4.70872</v>
      </c>
      <c r="L55" s="19">
        <f t="shared" si="7"/>
        <v>4.52771</v>
      </c>
      <c r="M55" s="19">
        <f t="shared" si="7"/>
        <v>3.9714</v>
      </c>
      <c r="N55" s="19">
        <f t="shared" si="7"/>
        <v>3.06006</v>
      </c>
    </row>
    <row r="56" spans="1:14" ht="10.5" customHeight="1">
      <c r="A56" s="17">
        <f t="shared" si="5"/>
        <v>0.0026</v>
      </c>
      <c r="B56" s="32"/>
      <c r="C56" s="20">
        <f aca="true" t="shared" si="8" ref="C56:C82">C55+1</f>
        <v>2</v>
      </c>
      <c r="D56" s="19">
        <f t="shared" si="6"/>
        <v>6.53374</v>
      </c>
      <c r="E56" s="19">
        <f t="shared" si="6"/>
        <v>5.40521</v>
      </c>
      <c r="F56" s="19">
        <f t="shared" si="6"/>
        <v>5.11278</v>
      </c>
      <c r="G56" s="19">
        <f t="shared" si="6"/>
        <v>5.02828</v>
      </c>
      <c r="H56" s="19">
        <f t="shared" si="6"/>
        <v>4.93636</v>
      </c>
      <c r="I56" s="19">
        <f t="shared" si="6"/>
        <v>4.91293</v>
      </c>
      <c r="J56" s="19">
        <f t="shared" si="6"/>
        <v>4.82037</v>
      </c>
      <c r="K56" s="19">
        <f t="shared" si="7"/>
        <v>4.70973</v>
      </c>
      <c r="L56" s="19">
        <f t="shared" si="7"/>
        <v>4.52869</v>
      </c>
      <c r="M56" s="19">
        <f t="shared" si="7"/>
        <v>3.97225</v>
      </c>
      <c r="N56" s="19">
        <f t="shared" si="7"/>
        <v>3.06072</v>
      </c>
    </row>
    <row r="57" spans="1:14" ht="10.5" customHeight="1">
      <c r="A57" s="17">
        <f t="shared" si="5"/>
        <v>0.0026</v>
      </c>
      <c r="B57" s="32"/>
      <c r="C57" s="21">
        <f t="shared" si="8"/>
        <v>3</v>
      </c>
      <c r="D57" s="22">
        <f t="shared" si="6"/>
        <v>6.53537</v>
      </c>
      <c r="E57" s="22">
        <f t="shared" si="6"/>
        <v>5.40641</v>
      </c>
      <c r="F57" s="22">
        <f t="shared" si="6"/>
        <v>5.11388</v>
      </c>
      <c r="G57" s="22">
        <f t="shared" si="6"/>
        <v>5.02936</v>
      </c>
      <c r="H57" s="22">
        <f t="shared" si="6"/>
        <v>4.93742</v>
      </c>
      <c r="I57" s="22">
        <f t="shared" si="6"/>
        <v>4.91399</v>
      </c>
      <c r="J57" s="22">
        <f t="shared" si="6"/>
        <v>4.82141</v>
      </c>
      <c r="K57" s="22">
        <f t="shared" si="7"/>
        <v>4.71075</v>
      </c>
      <c r="L57" s="22">
        <f t="shared" si="7"/>
        <v>4.52966</v>
      </c>
      <c r="M57" s="22">
        <f t="shared" si="7"/>
        <v>3.97311</v>
      </c>
      <c r="N57" s="22">
        <f t="shared" si="7"/>
        <v>3.06138</v>
      </c>
    </row>
    <row r="58" spans="1:14" ht="10.5" customHeight="1">
      <c r="A58" s="17">
        <f t="shared" si="5"/>
        <v>0.0026</v>
      </c>
      <c r="B58" s="32"/>
      <c r="C58" s="20">
        <f t="shared" si="8"/>
        <v>4</v>
      </c>
      <c r="D58" s="19">
        <f t="shared" si="6"/>
        <v>6.53699</v>
      </c>
      <c r="E58" s="19">
        <f t="shared" si="6"/>
        <v>5.40761</v>
      </c>
      <c r="F58" s="19">
        <f t="shared" si="6"/>
        <v>5.11498</v>
      </c>
      <c r="G58" s="19">
        <f t="shared" si="6"/>
        <v>5.03045</v>
      </c>
      <c r="H58" s="19">
        <f t="shared" si="6"/>
        <v>4.93849</v>
      </c>
      <c r="I58" s="19">
        <f t="shared" si="6"/>
        <v>4.91505</v>
      </c>
      <c r="J58" s="19">
        <f t="shared" si="6"/>
        <v>4.82245</v>
      </c>
      <c r="K58" s="19">
        <f t="shared" si="7"/>
        <v>4.71176</v>
      </c>
      <c r="L58" s="19">
        <f t="shared" si="7"/>
        <v>4.53064</v>
      </c>
      <c r="M58" s="19">
        <f t="shared" si="7"/>
        <v>3.97397</v>
      </c>
      <c r="N58" s="19">
        <f t="shared" si="7"/>
        <v>3.06204</v>
      </c>
    </row>
    <row r="59" spans="1:14" ht="10.5" customHeight="1">
      <c r="A59" s="17">
        <f t="shared" si="5"/>
        <v>0.0026</v>
      </c>
      <c r="B59" s="32"/>
      <c r="C59" s="20">
        <f t="shared" si="8"/>
        <v>5</v>
      </c>
      <c r="D59" s="19">
        <f t="shared" si="6"/>
        <v>6.53862</v>
      </c>
      <c r="E59" s="19">
        <f t="shared" si="6"/>
        <v>5.40881</v>
      </c>
      <c r="F59" s="19">
        <f t="shared" si="6"/>
        <v>5.11608</v>
      </c>
      <c r="G59" s="19">
        <f t="shared" si="6"/>
        <v>5.03153</v>
      </c>
      <c r="H59" s="19">
        <f t="shared" si="6"/>
        <v>4.93955</v>
      </c>
      <c r="I59" s="19">
        <f t="shared" si="6"/>
        <v>4.91611</v>
      </c>
      <c r="J59" s="19">
        <f t="shared" si="6"/>
        <v>4.82349</v>
      </c>
      <c r="K59" s="19">
        <f t="shared" si="7"/>
        <v>4.71278</v>
      </c>
      <c r="L59" s="19">
        <f t="shared" si="7"/>
        <v>4.53162</v>
      </c>
      <c r="M59" s="19">
        <f t="shared" si="7"/>
        <v>3.97482</v>
      </c>
      <c r="N59" s="19">
        <f t="shared" si="7"/>
        <v>3.0627</v>
      </c>
    </row>
    <row r="60" spans="1:14" ht="10.5" customHeight="1">
      <c r="A60" s="17">
        <f t="shared" si="5"/>
        <v>0.0026</v>
      </c>
      <c r="B60" s="32"/>
      <c r="C60" s="21">
        <f t="shared" si="8"/>
        <v>6</v>
      </c>
      <c r="D60" s="22">
        <f t="shared" si="6"/>
        <v>6.54024</v>
      </c>
      <c r="E60" s="22">
        <f t="shared" si="6"/>
        <v>5.41002</v>
      </c>
      <c r="F60" s="22">
        <f t="shared" si="6"/>
        <v>5.11718</v>
      </c>
      <c r="G60" s="22">
        <f t="shared" si="6"/>
        <v>5.03262</v>
      </c>
      <c r="H60" s="22">
        <f t="shared" si="6"/>
        <v>4.94062</v>
      </c>
      <c r="I60" s="22">
        <f t="shared" si="6"/>
        <v>4.91717</v>
      </c>
      <c r="J60" s="22">
        <f t="shared" si="6"/>
        <v>4.82453</v>
      </c>
      <c r="K60" s="22">
        <f t="shared" si="7"/>
        <v>4.71379</v>
      </c>
      <c r="L60" s="22">
        <f t="shared" si="7"/>
        <v>4.53259</v>
      </c>
      <c r="M60" s="22">
        <f t="shared" si="7"/>
        <v>3.97568</v>
      </c>
      <c r="N60" s="22">
        <f t="shared" si="7"/>
        <v>3.06336</v>
      </c>
    </row>
    <row r="61" spans="1:14" ht="10.5" customHeight="1">
      <c r="A61" s="17">
        <f t="shared" si="5"/>
        <v>0.0026</v>
      </c>
      <c r="B61" s="32"/>
      <c r="C61" s="20">
        <f t="shared" si="8"/>
        <v>7</v>
      </c>
      <c r="D61" s="19">
        <f t="shared" si="6"/>
        <v>6.54186</v>
      </c>
      <c r="E61" s="19">
        <f t="shared" si="6"/>
        <v>5.41122</v>
      </c>
      <c r="F61" s="19">
        <f t="shared" si="6"/>
        <v>5.11829</v>
      </c>
      <c r="G61" s="19">
        <f t="shared" si="6"/>
        <v>5.0337</v>
      </c>
      <c r="H61" s="19">
        <f t="shared" si="6"/>
        <v>4.94168</v>
      </c>
      <c r="I61" s="19">
        <f t="shared" si="6"/>
        <v>4.91823</v>
      </c>
      <c r="J61" s="19">
        <f t="shared" si="6"/>
        <v>4.82557</v>
      </c>
      <c r="K61" s="19">
        <f t="shared" si="7"/>
        <v>4.71481</v>
      </c>
      <c r="L61" s="19">
        <f t="shared" si="7"/>
        <v>4.53357</v>
      </c>
      <c r="M61" s="19">
        <f t="shared" si="7"/>
        <v>3.97654</v>
      </c>
      <c r="N61" s="19">
        <f t="shared" si="7"/>
        <v>3.06402</v>
      </c>
    </row>
    <row r="62" spans="1:14" ht="10.5" customHeight="1">
      <c r="A62" s="17">
        <f t="shared" si="5"/>
        <v>0.0026</v>
      </c>
      <c r="B62" s="32"/>
      <c r="C62" s="20">
        <f t="shared" si="8"/>
        <v>8</v>
      </c>
      <c r="D62" s="19">
        <f t="shared" si="6"/>
        <v>6.54349</v>
      </c>
      <c r="E62" s="19">
        <f t="shared" si="6"/>
        <v>5.41242</v>
      </c>
      <c r="F62" s="19">
        <f t="shared" si="6"/>
        <v>5.11939</v>
      </c>
      <c r="G62" s="19">
        <f t="shared" si="6"/>
        <v>5.03478</v>
      </c>
      <c r="H62" s="19">
        <f t="shared" si="6"/>
        <v>4.94275</v>
      </c>
      <c r="I62" s="19">
        <f t="shared" si="6"/>
        <v>4.91929</v>
      </c>
      <c r="J62" s="19">
        <f t="shared" si="6"/>
        <v>4.82661</v>
      </c>
      <c r="K62" s="19">
        <f t="shared" si="7"/>
        <v>4.71582</v>
      </c>
      <c r="L62" s="19">
        <f t="shared" si="7"/>
        <v>4.53455</v>
      </c>
      <c r="M62" s="19">
        <f t="shared" si="7"/>
        <v>3.97739</v>
      </c>
      <c r="N62" s="19">
        <f t="shared" si="7"/>
        <v>3.06468</v>
      </c>
    </row>
    <row r="63" spans="1:14" s="25" customFormat="1" ht="10.5" customHeight="1">
      <c r="A63" s="17">
        <f t="shared" si="5"/>
        <v>0.0026</v>
      </c>
      <c r="B63" s="35"/>
      <c r="C63" s="21">
        <f t="shared" si="8"/>
        <v>9</v>
      </c>
      <c r="D63" s="22">
        <f t="shared" si="6"/>
        <v>6.54512</v>
      </c>
      <c r="E63" s="22">
        <f t="shared" si="6"/>
        <v>5.41362</v>
      </c>
      <c r="F63" s="22">
        <f t="shared" si="6"/>
        <v>5.12049</v>
      </c>
      <c r="G63" s="22">
        <f t="shared" si="6"/>
        <v>5.03587</v>
      </c>
      <c r="H63" s="22">
        <f t="shared" si="6"/>
        <v>4.94381</v>
      </c>
      <c r="I63" s="22">
        <f t="shared" si="6"/>
        <v>4.92035</v>
      </c>
      <c r="J63" s="22">
        <f t="shared" si="6"/>
        <v>4.82765</v>
      </c>
      <c r="K63" s="22">
        <f t="shared" si="7"/>
        <v>4.71684</v>
      </c>
      <c r="L63" s="22">
        <f t="shared" si="7"/>
        <v>4.53552</v>
      </c>
      <c r="M63" s="22">
        <f t="shared" si="7"/>
        <v>3.97825</v>
      </c>
      <c r="N63" s="22">
        <f t="shared" si="7"/>
        <v>3.06534</v>
      </c>
    </row>
    <row r="64" spans="1:14" s="25" customFormat="1" ht="10.5" customHeight="1">
      <c r="A64" s="17">
        <f t="shared" si="5"/>
        <v>0.0026</v>
      </c>
      <c r="B64" s="35"/>
      <c r="C64" s="24">
        <f t="shared" si="8"/>
        <v>10</v>
      </c>
      <c r="D64" s="19">
        <f t="shared" si="6"/>
        <v>6.54674</v>
      </c>
      <c r="E64" s="19">
        <f t="shared" si="6"/>
        <v>5.41482</v>
      </c>
      <c r="F64" s="19">
        <f t="shared" si="6"/>
        <v>5.1216</v>
      </c>
      <c r="G64" s="19">
        <f t="shared" si="6"/>
        <v>5.03695</v>
      </c>
      <c r="H64" s="19">
        <f t="shared" si="6"/>
        <v>4.94488</v>
      </c>
      <c r="I64" s="19">
        <f t="shared" si="6"/>
        <v>4.92141</v>
      </c>
      <c r="J64" s="19">
        <f t="shared" si="6"/>
        <v>4.82869</v>
      </c>
      <c r="K64" s="19">
        <f t="shared" si="7"/>
        <v>4.71786</v>
      </c>
      <c r="L64" s="19">
        <f t="shared" si="7"/>
        <v>4.5365</v>
      </c>
      <c r="M64" s="19">
        <f t="shared" si="7"/>
        <v>3.97911</v>
      </c>
      <c r="N64" s="19">
        <f t="shared" si="7"/>
        <v>3.066</v>
      </c>
    </row>
    <row r="65" spans="1:14" s="28" customFormat="1" ht="10.5" customHeight="1">
      <c r="A65" s="29">
        <f t="shared" si="5"/>
        <v>0.0026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6.54837</v>
      </c>
      <c r="E65" s="19">
        <f t="shared" si="9"/>
        <v>5.41603</v>
      </c>
      <c r="F65" s="19">
        <f t="shared" si="9"/>
        <v>5.1227</v>
      </c>
      <c r="G65" s="19">
        <f t="shared" si="9"/>
        <v>5.03804</v>
      </c>
      <c r="H65" s="19">
        <f t="shared" si="9"/>
        <v>4.94594</v>
      </c>
      <c r="I65" s="19">
        <f t="shared" si="9"/>
        <v>4.92247</v>
      </c>
      <c r="J65" s="19">
        <f t="shared" si="9"/>
        <v>4.82973</v>
      </c>
      <c r="K65" s="19">
        <f t="shared" si="7"/>
        <v>4.71887</v>
      </c>
      <c r="L65" s="19">
        <f t="shared" si="7"/>
        <v>4.53748</v>
      </c>
      <c r="M65" s="19">
        <f t="shared" si="7"/>
        <v>3.97996</v>
      </c>
      <c r="N65" s="19">
        <f t="shared" si="7"/>
        <v>3.06666</v>
      </c>
    </row>
    <row r="66" spans="1:14" s="28" customFormat="1" ht="10.5" customHeight="1">
      <c r="A66" s="29">
        <f t="shared" si="5"/>
        <v>0.0026</v>
      </c>
      <c r="B66" s="36"/>
      <c r="C66" s="21">
        <f t="shared" si="8"/>
        <v>12</v>
      </c>
      <c r="D66" s="22">
        <f t="shared" si="9"/>
        <v>6.54999</v>
      </c>
      <c r="E66" s="22">
        <f t="shared" si="9"/>
        <v>5.41723</v>
      </c>
      <c r="F66" s="22">
        <f t="shared" si="9"/>
        <v>5.1238</v>
      </c>
      <c r="G66" s="22">
        <f t="shared" si="9"/>
        <v>5.03913</v>
      </c>
      <c r="H66" s="22">
        <f t="shared" si="9"/>
        <v>4.94701</v>
      </c>
      <c r="I66" s="22">
        <f t="shared" si="9"/>
        <v>4.92353</v>
      </c>
      <c r="J66" s="22">
        <f t="shared" si="9"/>
        <v>4.83077</v>
      </c>
      <c r="K66" s="22">
        <f t="shared" si="7"/>
        <v>4.71989</v>
      </c>
      <c r="L66" s="22">
        <f t="shared" si="7"/>
        <v>4.53846</v>
      </c>
      <c r="M66" s="22">
        <f t="shared" si="7"/>
        <v>3.98082</v>
      </c>
      <c r="N66" s="22">
        <f t="shared" si="7"/>
        <v>3.06732</v>
      </c>
    </row>
    <row r="67" spans="1:14" s="28" customFormat="1" ht="10.5" customHeight="1">
      <c r="A67" s="29">
        <f t="shared" si="5"/>
        <v>0.0026</v>
      </c>
      <c r="B67" s="36"/>
      <c r="C67" s="24">
        <f t="shared" si="8"/>
        <v>13</v>
      </c>
      <c r="D67" s="19">
        <f t="shared" si="9"/>
        <v>6.55162</v>
      </c>
      <c r="E67" s="19">
        <f t="shared" si="9"/>
        <v>5.41843</v>
      </c>
      <c r="F67" s="19">
        <f t="shared" si="9"/>
        <v>5.12491</v>
      </c>
      <c r="G67" s="19">
        <f t="shared" si="9"/>
        <v>5.04021</v>
      </c>
      <c r="H67" s="19">
        <f t="shared" si="9"/>
        <v>4.94807</v>
      </c>
      <c r="I67" s="19">
        <f t="shared" si="9"/>
        <v>4.92459</v>
      </c>
      <c r="J67" s="19">
        <f t="shared" si="9"/>
        <v>4.83181</v>
      </c>
      <c r="K67" s="19">
        <f t="shared" si="7"/>
        <v>4.72091</v>
      </c>
      <c r="L67" s="19">
        <f t="shared" si="7"/>
        <v>4.53943</v>
      </c>
      <c r="M67" s="19">
        <f t="shared" si="7"/>
        <v>3.98168</v>
      </c>
      <c r="N67" s="19">
        <f t="shared" si="7"/>
        <v>3.06798</v>
      </c>
    </row>
    <row r="68" spans="1:14" s="28" customFormat="1" ht="10.5" customHeight="1">
      <c r="A68" s="30">
        <f t="shared" si="5"/>
        <v>0.0026</v>
      </c>
      <c r="B68" s="36"/>
      <c r="C68" s="24">
        <f t="shared" si="8"/>
        <v>14</v>
      </c>
      <c r="D68" s="19">
        <f t="shared" si="9"/>
        <v>6.55325</v>
      </c>
      <c r="E68" s="19">
        <f t="shared" si="9"/>
        <v>5.41964</v>
      </c>
      <c r="F68" s="19">
        <f t="shared" si="9"/>
        <v>5.12601</v>
      </c>
      <c r="G68" s="19">
        <f t="shared" si="9"/>
        <v>5.0413</v>
      </c>
      <c r="H68" s="19">
        <f t="shared" si="9"/>
        <v>4.94914</v>
      </c>
      <c r="I68" s="19">
        <f t="shared" si="9"/>
        <v>4.92565</v>
      </c>
      <c r="J68" s="19">
        <f t="shared" si="9"/>
        <v>4.83285</v>
      </c>
      <c r="K68" s="19">
        <f t="shared" si="7"/>
        <v>4.72192</v>
      </c>
      <c r="L68" s="19">
        <f t="shared" si="7"/>
        <v>4.54041</v>
      </c>
      <c r="M68" s="19">
        <f t="shared" si="7"/>
        <v>3.98254</v>
      </c>
      <c r="N68" s="19">
        <f t="shared" si="7"/>
        <v>3.06864</v>
      </c>
    </row>
    <row r="69" spans="1:14" s="28" customFormat="1" ht="10.5" customHeight="1">
      <c r="A69" s="30">
        <f t="shared" si="5"/>
        <v>0.0026</v>
      </c>
      <c r="B69" s="36"/>
      <c r="C69" s="21">
        <f t="shared" si="8"/>
        <v>15</v>
      </c>
      <c r="D69" s="22">
        <f t="shared" si="9"/>
        <v>6.55488</v>
      </c>
      <c r="E69" s="22">
        <f t="shared" si="9"/>
        <v>5.42084</v>
      </c>
      <c r="F69" s="22">
        <f t="shared" si="9"/>
        <v>5.12712</v>
      </c>
      <c r="G69" s="22">
        <f t="shared" si="9"/>
        <v>5.04238</v>
      </c>
      <c r="H69" s="22">
        <f t="shared" si="9"/>
        <v>4.95021</v>
      </c>
      <c r="I69" s="22">
        <f t="shared" si="9"/>
        <v>4.92671</v>
      </c>
      <c r="J69" s="22">
        <f t="shared" si="9"/>
        <v>4.83389</v>
      </c>
      <c r="K69" s="22">
        <f t="shared" si="7"/>
        <v>4.72294</v>
      </c>
      <c r="L69" s="22">
        <f t="shared" si="7"/>
        <v>4.54139</v>
      </c>
      <c r="M69" s="22">
        <f t="shared" si="7"/>
        <v>3.9834</v>
      </c>
      <c r="N69" s="22">
        <f t="shared" si="7"/>
        <v>3.0693</v>
      </c>
    </row>
    <row r="70" spans="1:14" s="28" customFormat="1" ht="10.5" customHeight="1">
      <c r="A70" s="30">
        <f t="shared" si="5"/>
        <v>0.0026</v>
      </c>
      <c r="B70" s="36"/>
      <c r="C70" s="24">
        <f>C69+1</f>
        <v>16</v>
      </c>
      <c r="D70" s="19">
        <f t="shared" si="9"/>
        <v>6.55651</v>
      </c>
      <c r="E70" s="19">
        <f t="shared" si="9"/>
        <v>5.42204</v>
      </c>
      <c r="F70" s="19">
        <f t="shared" si="9"/>
        <v>5.12822</v>
      </c>
      <c r="G70" s="19">
        <f t="shared" si="9"/>
        <v>5.04347</v>
      </c>
      <c r="H70" s="19">
        <f t="shared" si="9"/>
        <v>4.95127</v>
      </c>
      <c r="I70" s="19">
        <f t="shared" si="9"/>
        <v>4.92777</v>
      </c>
      <c r="J70" s="19">
        <f t="shared" si="9"/>
        <v>4.83493</v>
      </c>
      <c r="K70" s="19">
        <f t="shared" si="7"/>
        <v>4.72396</v>
      </c>
      <c r="L70" s="19">
        <f t="shared" si="7"/>
        <v>4.54237</v>
      </c>
      <c r="M70" s="19">
        <f t="shared" si="7"/>
        <v>3.98425</v>
      </c>
      <c r="N70" s="19">
        <f t="shared" si="7"/>
        <v>3.06997</v>
      </c>
    </row>
    <row r="71" spans="1:14" s="28" customFormat="1" ht="10.5" customHeight="1">
      <c r="A71" s="30">
        <f t="shared" si="5"/>
        <v>0.0026</v>
      </c>
      <c r="B71" s="36"/>
      <c r="C71" s="24">
        <f t="shared" si="8"/>
        <v>17</v>
      </c>
      <c r="D71" s="19">
        <f t="shared" si="9"/>
        <v>6.55814</v>
      </c>
      <c r="E71" s="19">
        <f t="shared" si="9"/>
        <v>5.42325</v>
      </c>
      <c r="F71" s="19">
        <f t="shared" si="9"/>
        <v>5.12933</v>
      </c>
      <c r="G71" s="19">
        <f t="shared" si="9"/>
        <v>5.04456</v>
      </c>
      <c r="H71" s="19">
        <f t="shared" si="9"/>
        <v>4.95234</v>
      </c>
      <c r="I71" s="19">
        <f t="shared" si="9"/>
        <v>4.92884</v>
      </c>
      <c r="J71" s="19">
        <f t="shared" si="9"/>
        <v>4.83598</v>
      </c>
      <c r="K71" s="19">
        <f t="shared" si="7"/>
        <v>4.72498</v>
      </c>
      <c r="L71" s="19">
        <f t="shared" si="7"/>
        <v>4.54335</v>
      </c>
      <c r="M71" s="19">
        <f t="shared" si="7"/>
        <v>3.98511</v>
      </c>
      <c r="N71" s="19">
        <f t="shared" si="7"/>
        <v>3.07063</v>
      </c>
    </row>
    <row r="72" spans="1:14" s="28" customFormat="1" ht="10.5" customHeight="1">
      <c r="A72" s="30">
        <f t="shared" si="5"/>
        <v>0.0026</v>
      </c>
      <c r="B72" s="36"/>
      <c r="C72" s="21">
        <f t="shared" si="8"/>
        <v>18</v>
      </c>
      <c r="D72" s="22">
        <f t="shared" si="9"/>
        <v>6.55976</v>
      </c>
      <c r="E72" s="22">
        <f t="shared" si="9"/>
        <v>5.42445</v>
      </c>
      <c r="F72" s="22">
        <f t="shared" si="9"/>
        <v>5.13043</v>
      </c>
      <c r="G72" s="22">
        <f t="shared" si="9"/>
        <v>5.04564</v>
      </c>
      <c r="H72" s="22">
        <f t="shared" si="9"/>
        <v>4.95341</v>
      </c>
      <c r="I72" s="22">
        <f t="shared" si="9"/>
        <v>4.9299</v>
      </c>
      <c r="J72" s="22">
        <f t="shared" si="9"/>
        <v>4.83702</v>
      </c>
      <c r="K72" s="22">
        <f t="shared" si="7"/>
        <v>4.726</v>
      </c>
      <c r="L72" s="22">
        <f t="shared" si="7"/>
        <v>4.54433</v>
      </c>
      <c r="M72" s="22">
        <f t="shared" si="7"/>
        <v>3.98597</v>
      </c>
      <c r="N72" s="22">
        <f t="shared" si="7"/>
        <v>3.07129</v>
      </c>
    </row>
    <row r="73" spans="1:14" s="28" customFormat="1" ht="10.5" customHeight="1">
      <c r="A73" s="30">
        <f t="shared" si="5"/>
        <v>0.0026</v>
      </c>
      <c r="B73" s="36"/>
      <c r="C73" s="24">
        <f t="shared" si="8"/>
        <v>19</v>
      </c>
      <c r="D73" s="19">
        <f t="shared" si="9"/>
        <v>6.56139</v>
      </c>
      <c r="E73" s="19">
        <f t="shared" si="9"/>
        <v>5.42566</v>
      </c>
      <c r="F73" s="19">
        <f t="shared" si="9"/>
        <v>5.13154</v>
      </c>
      <c r="G73" s="19">
        <f t="shared" si="9"/>
        <v>5.04673</v>
      </c>
      <c r="H73" s="19">
        <f t="shared" si="9"/>
        <v>4.95447</v>
      </c>
      <c r="I73" s="19">
        <f t="shared" si="9"/>
        <v>4.93096</v>
      </c>
      <c r="J73" s="19">
        <f t="shared" si="9"/>
        <v>4.83806</v>
      </c>
      <c r="K73" s="19">
        <f t="shared" si="7"/>
        <v>4.72701</v>
      </c>
      <c r="L73" s="19">
        <f t="shared" si="7"/>
        <v>4.54531</v>
      </c>
      <c r="M73" s="19">
        <f t="shared" si="7"/>
        <v>3.98683</v>
      </c>
      <c r="N73" s="19">
        <f t="shared" si="7"/>
        <v>3.07195</v>
      </c>
    </row>
    <row r="74" spans="1:14" s="28" customFormat="1" ht="10.5" customHeight="1">
      <c r="A74" s="30">
        <f t="shared" si="5"/>
        <v>0.0026</v>
      </c>
      <c r="B74" s="36"/>
      <c r="C74" s="24">
        <f t="shared" si="8"/>
        <v>20</v>
      </c>
      <c r="D74" s="19">
        <f t="shared" si="9"/>
        <v>6.56302</v>
      </c>
      <c r="E74" s="19">
        <f t="shared" si="9"/>
        <v>5.42686</v>
      </c>
      <c r="F74" s="19">
        <f t="shared" si="9"/>
        <v>5.13264</v>
      </c>
      <c r="G74" s="19">
        <f t="shared" si="9"/>
        <v>5.04782</v>
      </c>
      <c r="H74" s="19">
        <f t="shared" si="9"/>
        <v>4.95554</v>
      </c>
      <c r="I74" s="19">
        <f t="shared" si="9"/>
        <v>4.93202</v>
      </c>
      <c r="J74" s="19">
        <f t="shared" si="9"/>
        <v>4.8391</v>
      </c>
      <c r="K74" s="19">
        <f t="shared" si="7"/>
        <v>4.72803</v>
      </c>
      <c r="L74" s="19">
        <f t="shared" si="7"/>
        <v>4.54629</v>
      </c>
      <c r="M74" s="19">
        <f t="shared" si="7"/>
        <v>3.98769</v>
      </c>
      <c r="N74" s="19">
        <f t="shared" si="7"/>
        <v>3.07261</v>
      </c>
    </row>
    <row r="75" spans="1:14" s="28" customFormat="1" ht="10.5" customHeight="1">
      <c r="A75" s="30">
        <f t="shared" si="5"/>
        <v>0.0026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6.56466</v>
      </c>
      <c r="E75" s="22">
        <f t="shared" si="10"/>
        <v>5.42807</v>
      </c>
      <c r="F75" s="22">
        <f t="shared" si="10"/>
        <v>5.13375</v>
      </c>
      <c r="G75" s="22">
        <f t="shared" si="10"/>
        <v>5.04891</v>
      </c>
      <c r="H75" s="22">
        <f t="shared" si="10"/>
        <v>4.95661</v>
      </c>
      <c r="I75" s="22">
        <f t="shared" si="10"/>
        <v>4.93309</v>
      </c>
      <c r="J75" s="22">
        <f t="shared" si="10"/>
        <v>4.84015</v>
      </c>
      <c r="K75" s="22">
        <f t="shared" si="7"/>
        <v>4.72905</v>
      </c>
      <c r="L75" s="22">
        <f t="shared" si="7"/>
        <v>4.54726</v>
      </c>
      <c r="M75" s="22">
        <f t="shared" si="7"/>
        <v>3.98855</v>
      </c>
      <c r="N75" s="22">
        <f t="shared" si="7"/>
        <v>3.07327</v>
      </c>
    </row>
    <row r="76" spans="1:14" s="28" customFormat="1" ht="10.5" customHeight="1">
      <c r="A76" s="30">
        <f t="shared" si="5"/>
        <v>0.0026</v>
      </c>
      <c r="B76" s="36"/>
      <c r="C76" s="24">
        <f t="shared" si="8"/>
        <v>22</v>
      </c>
      <c r="D76" s="19">
        <f t="shared" si="10"/>
        <v>6.56629</v>
      </c>
      <c r="E76" s="19">
        <f t="shared" si="10"/>
        <v>5.42927</v>
      </c>
      <c r="F76" s="19">
        <f t="shared" si="10"/>
        <v>5.13486</v>
      </c>
      <c r="G76" s="19">
        <f t="shared" si="10"/>
        <v>5.04999</v>
      </c>
      <c r="H76" s="19">
        <f t="shared" si="10"/>
        <v>4.95768</v>
      </c>
      <c r="I76" s="19">
        <f t="shared" si="10"/>
        <v>4.93415</v>
      </c>
      <c r="J76" s="19">
        <f t="shared" si="10"/>
        <v>4.84119</v>
      </c>
      <c r="K76" s="19">
        <f t="shared" si="7"/>
        <v>4.73007</v>
      </c>
      <c r="L76" s="19">
        <f t="shared" si="7"/>
        <v>4.54824</v>
      </c>
      <c r="M76" s="19">
        <f t="shared" si="7"/>
        <v>3.98941</v>
      </c>
      <c r="N76" s="19">
        <f t="shared" si="7"/>
        <v>3.07394</v>
      </c>
    </row>
    <row r="77" spans="1:14" s="28" customFormat="1" ht="10.5" customHeight="1">
      <c r="A77" s="30">
        <f t="shared" si="5"/>
        <v>0.0026</v>
      </c>
      <c r="B77" s="36"/>
      <c r="C77" s="24">
        <f t="shared" si="8"/>
        <v>23</v>
      </c>
      <c r="D77" s="19">
        <f t="shared" si="10"/>
        <v>6.56792</v>
      </c>
      <c r="E77" s="19">
        <f t="shared" si="10"/>
        <v>5.43048</v>
      </c>
      <c r="F77" s="19">
        <f t="shared" si="10"/>
        <v>5.13596</v>
      </c>
      <c r="G77" s="19">
        <f t="shared" si="10"/>
        <v>5.05108</v>
      </c>
      <c r="H77" s="19">
        <f t="shared" si="10"/>
        <v>4.95875</v>
      </c>
      <c r="I77" s="19">
        <f t="shared" si="10"/>
        <v>4.93521</v>
      </c>
      <c r="J77" s="19">
        <f t="shared" si="10"/>
        <v>4.84223</v>
      </c>
      <c r="K77" s="19">
        <f t="shared" si="7"/>
        <v>4.73109</v>
      </c>
      <c r="L77" s="19">
        <f t="shared" si="7"/>
        <v>4.54922</v>
      </c>
      <c r="M77" s="19">
        <f t="shared" si="7"/>
        <v>3.99027</v>
      </c>
      <c r="N77" s="19">
        <f t="shared" si="7"/>
        <v>3.0746</v>
      </c>
    </row>
    <row r="78" spans="1:14" s="28" customFormat="1" ht="10.5" customHeight="1">
      <c r="A78" s="30">
        <f t="shared" si="5"/>
        <v>0.0026</v>
      </c>
      <c r="B78" s="36"/>
      <c r="C78" s="21">
        <f t="shared" si="8"/>
        <v>24</v>
      </c>
      <c r="D78" s="22">
        <f t="shared" si="10"/>
        <v>6.56955</v>
      </c>
      <c r="E78" s="22">
        <f t="shared" si="10"/>
        <v>5.43169</v>
      </c>
      <c r="F78" s="22">
        <f t="shared" si="10"/>
        <v>5.13707</v>
      </c>
      <c r="G78" s="22">
        <f t="shared" si="10"/>
        <v>5.05217</v>
      </c>
      <c r="H78" s="22">
        <f t="shared" si="10"/>
        <v>4.95981</v>
      </c>
      <c r="I78" s="22">
        <f t="shared" si="10"/>
        <v>4.93628</v>
      </c>
      <c r="J78" s="22">
        <f t="shared" si="10"/>
        <v>4.84327</v>
      </c>
      <c r="K78" s="22">
        <f t="shared" si="7"/>
        <v>4.73211</v>
      </c>
      <c r="L78" s="22">
        <f t="shared" si="7"/>
        <v>4.55021</v>
      </c>
      <c r="M78" s="22">
        <f t="shared" si="7"/>
        <v>3.99113</v>
      </c>
      <c r="N78" s="22">
        <f t="shared" si="7"/>
        <v>3.07526</v>
      </c>
    </row>
    <row r="79" spans="1:14" s="28" customFormat="1" ht="10.5" customHeight="1">
      <c r="A79" s="30">
        <f t="shared" si="5"/>
        <v>0.0026</v>
      </c>
      <c r="B79" s="36"/>
      <c r="C79" s="24">
        <f t="shared" si="8"/>
        <v>25</v>
      </c>
      <c r="D79" s="19">
        <f t="shared" si="10"/>
        <v>6.57118</v>
      </c>
      <c r="E79" s="19">
        <f t="shared" si="10"/>
        <v>5.43289</v>
      </c>
      <c r="F79" s="19">
        <f t="shared" si="10"/>
        <v>5.13818</v>
      </c>
      <c r="G79" s="19">
        <f t="shared" si="10"/>
        <v>5.05326</v>
      </c>
      <c r="H79" s="19">
        <f t="shared" si="10"/>
        <v>4.96088</v>
      </c>
      <c r="I79" s="19">
        <f t="shared" si="10"/>
        <v>4.93734</v>
      </c>
      <c r="J79" s="19">
        <f t="shared" si="10"/>
        <v>4.84432</v>
      </c>
      <c r="K79" s="19">
        <f t="shared" si="7"/>
        <v>4.73313</v>
      </c>
      <c r="L79" s="19">
        <f t="shared" si="7"/>
        <v>4.55119</v>
      </c>
      <c r="M79" s="19">
        <f t="shared" si="7"/>
        <v>3.99199</v>
      </c>
      <c r="N79" s="19">
        <f t="shared" si="7"/>
        <v>3.07592</v>
      </c>
    </row>
    <row r="80" spans="1:14" s="28" customFormat="1" ht="10.5" customHeight="1">
      <c r="A80" s="30">
        <f t="shared" si="5"/>
        <v>0.0026</v>
      </c>
      <c r="B80" s="36"/>
      <c r="C80" s="24">
        <f t="shared" si="8"/>
        <v>26</v>
      </c>
      <c r="D80" s="19">
        <f t="shared" si="10"/>
        <v>6.57281</v>
      </c>
      <c r="E80" s="19">
        <f t="shared" si="10"/>
        <v>5.4341</v>
      </c>
      <c r="F80" s="19">
        <f t="shared" si="10"/>
        <v>5.13928</v>
      </c>
      <c r="G80" s="19">
        <f t="shared" si="10"/>
        <v>5.05435</v>
      </c>
      <c r="H80" s="19">
        <f t="shared" si="10"/>
        <v>4.96195</v>
      </c>
      <c r="I80" s="19">
        <f t="shared" si="10"/>
        <v>4.9384</v>
      </c>
      <c r="J80" s="19">
        <f t="shared" si="10"/>
        <v>4.84536</v>
      </c>
      <c r="K80" s="19">
        <f t="shared" si="7"/>
        <v>4.73415</v>
      </c>
      <c r="L80" s="19">
        <f t="shared" si="7"/>
        <v>4.55217</v>
      </c>
      <c r="M80" s="19">
        <f t="shared" si="7"/>
        <v>3.99285</v>
      </c>
      <c r="N80" s="19">
        <f t="shared" si="7"/>
        <v>3.07659</v>
      </c>
    </row>
    <row r="81" spans="1:14" s="28" customFormat="1" ht="10.5" customHeight="1">
      <c r="A81" s="30">
        <f t="shared" si="5"/>
        <v>0.0026</v>
      </c>
      <c r="B81" s="36"/>
      <c r="C81" s="21">
        <f t="shared" si="8"/>
        <v>27</v>
      </c>
      <c r="D81" s="22">
        <f t="shared" si="10"/>
        <v>6.57445</v>
      </c>
      <c r="E81" s="22">
        <f t="shared" si="10"/>
        <v>5.43531</v>
      </c>
      <c r="F81" s="22">
        <f t="shared" si="10"/>
        <v>5.14039</v>
      </c>
      <c r="G81" s="22">
        <f t="shared" si="10"/>
        <v>5.05544</v>
      </c>
      <c r="H81" s="22">
        <f t="shared" si="10"/>
        <v>4.96302</v>
      </c>
      <c r="I81" s="22">
        <f t="shared" si="10"/>
        <v>4.93947</v>
      </c>
      <c r="J81" s="22">
        <f t="shared" si="10"/>
        <v>4.84641</v>
      </c>
      <c r="K81" s="22">
        <f t="shared" si="7"/>
        <v>4.73517</v>
      </c>
      <c r="L81" s="22">
        <f t="shared" si="7"/>
        <v>4.55315</v>
      </c>
      <c r="M81" s="22">
        <f t="shared" si="7"/>
        <v>3.99371</v>
      </c>
      <c r="N81" s="22">
        <f t="shared" si="7"/>
        <v>3.07725</v>
      </c>
    </row>
    <row r="82" spans="1:14" s="28" customFormat="1" ht="10.5" customHeight="1">
      <c r="A82" s="30">
        <f t="shared" si="5"/>
        <v>0.0063</v>
      </c>
      <c r="B82" s="36"/>
      <c r="C82" s="24">
        <f t="shared" si="8"/>
        <v>28</v>
      </c>
      <c r="D82" s="19">
        <f t="shared" si="10"/>
        <v>6.58659</v>
      </c>
      <c r="E82" s="19">
        <f t="shared" si="10"/>
        <v>5.4452</v>
      </c>
      <c r="F82" s="19">
        <f t="shared" si="10"/>
        <v>5.14971</v>
      </c>
      <c r="G82" s="19">
        <f t="shared" si="10"/>
        <v>5.06461</v>
      </c>
      <c r="H82" s="19">
        <f t="shared" si="10"/>
        <v>4.97202</v>
      </c>
      <c r="I82" s="19">
        <f t="shared" si="10"/>
        <v>4.94842</v>
      </c>
      <c r="J82" s="19">
        <f t="shared" si="10"/>
        <v>4.85519</v>
      </c>
      <c r="K82" s="19">
        <f t="shared" si="7"/>
        <v>4.74376</v>
      </c>
      <c r="L82" s="19">
        <f t="shared" si="7"/>
        <v>4.5614</v>
      </c>
      <c r="M82" s="19">
        <f t="shared" si="7"/>
        <v>4.00095</v>
      </c>
      <c r="N82" s="19">
        <f t="shared" si="7"/>
        <v>3.08283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5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43542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2011-10-11T10:14:17Z</dcterms:created>
  <dcterms:modified xsi:type="dcterms:W3CDTF">2011-10-12T10:56:00Z</dcterms:modified>
  <cp:category/>
  <cp:version/>
  <cp:contentType/>
  <cp:contentStatus/>
</cp:coreProperties>
</file>