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Verð september 2011" sheetId="1" r:id="rId1"/>
  </sheets>
  <externalReferences>
    <externalReference r:id="rId4"/>
  </externalReferences>
  <definedNames>
    <definedName name="Dags_visit_naest">'Verð september 2011'!$A$14</definedName>
    <definedName name="LVT">'Verð september 2011'!$C$9</definedName>
    <definedName name="NVT">'Verð september 2011'!$C$10</definedName>
    <definedName name="NvtNæstaMánaðar">'[1]Forsendur'!$D$4</definedName>
    <definedName name="NvtÞessaMánaðar">'[1]Forsendur'!$C$4</definedName>
    <definedName name="_xlnm.Print_Area" localSheetId="0">'Verð september 2011'!$B$7:$N$44,'Verð september 2011'!$B$46:$N$82</definedName>
    <definedName name="_xlnm.Print_Titles" localSheetId="0">'Verð september 2011'!$1:$5</definedName>
    <definedName name="Verdb_raun">'Verð september 2011'!$C$14</definedName>
    <definedName name="verdbspa">'Verð september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<sst xmlns="http://schemas.openxmlformats.org/spreadsheetml/2006/main" count="39" uniqueCount="33">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</sst>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1\09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september 2011"/>
    </sheetNames>
    <sheetDataSet>
      <sheetData sheetId="0">
        <row r="2">
          <cell r="C2">
            <v>40787</v>
          </cell>
        </row>
        <row r="3">
          <cell r="C3">
            <v>7501</v>
          </cell>
          <cell r="D3">
            <v>7521</v>
          </cell>
        </row>
        <row r="4">
          <cell r="C4">
            <v>379.9</v>
          </cell>
          <cell r="D4">
            <v>380.9</v>
          </cell>
        </row>
        <row r="5">
          <cell r="D5">
            <v>40780</v>
          </cell>
        </row>
        <row r="6">
          <cell r="D6">
            <v>0.03205</v>
          </cell>
        </row>
        <row r="7">
          <cell r="C7">
            <v>0.0026</v>
          </cell>
        </row>
        <row r="8">
          <cell r="D8">
            <v>40814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E4" sqref="E4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40787</v>
      </c>
      <c r="I1" s="4">
        <f>'[1]Forsendur'!$C$2</f>
        <v>40787</v>
      </c>
    </row>
    <row r="2" spans="11:12" ht="15" customHeight="1" thickBot="1">
      <c r="K2" s="5" t="s">
        <v>1</v>
      </c>
      <c r="L2" s="6">
        <f>'[1]Forsendur'!C2</f>
        <v>40787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7501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379.9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0.0026</v>
      </c>
      <c r="D13" s="14"/>
      <c r="N13" s="15"/>
    </row>
    <row r="14" spans="1:14" ht="10.5" customHeight="1">
      <c r="A14" s="16">
        <f>IF(DAY('[1]Forsendur'!D5)&lt;1,32,DAY('[1]Forsendur'!D5))</f>
        <v>25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0.0026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0.0026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9.40879</v>
      </c>
      <c r="E16" s="19">
        <f t="shared" si="0"/>
        <v>8.30681</v>
      </c>
      <c r="F16" s="19">
        <f t="shared" si="0"/>
        <v>8.56569</v>
      </c>
      <c r="G16" s="19">
        <f t="shared" si="0"/>
        <v>8.39434</v>
      </c>
      <c r="H16" s="19">
        <f t="shared" si="0"/>
        <v>7.96202</v>
      </c>
      <c r="I16" s="19">
        <f>ROUND(100000*LVT/I$11*((1+I$12/100)^((DAYS360(I$6,$L$2)+$C16-1)/360)*((1+$A16)^(($C16-15)/30)))/100000,5)</f>
        <v>7.46934</v>
      </c>
      <c r="J16" s="19">
        <f t="shared" si="0"/>
        <v>7.35672</v>
      </c>
      <c r="K16" s="19">
        <f t="shared" si="0"/>
        <v>7.24126</v>
      </c>
      <c r="L16" s="19">
        <f t="shared" si="0"/>
        <v>7.02731</v>
      </c>
      <c r="M16" s="19">
        <f t="shared" si="0"/>
        <v>6.8815</v>
      </c>
      <c r="N16" s="19">
        <f t="shared" si="0"/>
        <v>6.66883</v>
      </c>
    </row>
    <row r="17" spans="1:14" ht="10.5" customHeight="1">
      <c r="A17" s="17">
        <f aca="true" t="shared" si="1" ref="A17:A43">IF(Dags_visit_naest&gt;C17,verdbspa,Verdb_raun)</f>
        <v>0.0026</v>
      </c>
      <c r="B17" s="20"/>
      <c r="C17" s="10">
        <f aca="true" t="shared" si="2" ref="C17:C43">C16+1</f>
        <v>2</v>
      </c>
      <c r="D17" s="19">
        <f t="shared" si="0"/>
        <v>9.41107</v>
      </c>
      <c r="E17" s="19">
        <f t="shared" si="0"/>
        <v>8.30882</v>
      </c>
      <c r="F17" s="19">
        <f t="shared" si="0"/>
        <v>8.56782</v>
      </c>
      <c r="G17" s="19">
        <f t="shared" si="0"/>
        <v>8.39642</v>
      </c>
      <c r="H17" s="19">
        <f t="shared" si="0"/>
        <v>7.96399</v>
      </c>
      <c r="I17" s="19">
        <f t="shared" si="0"/>
        <v>7.4712</v>
      </c>
      <c r="J17" s="19">
        <f t="shared" si="0"/>
        <v>7.35854</v>
      </c>
      <c r="K17" s="19">
        <f t="shared" si="0"/>
        <v>7.24306</v>
      </c>
      <c r="L17" s="19">
        <f t="shared" si="0"/>
        <v>7.02905</v>
      </c>
      <c r="M17" s="19">
        <f t="shared" si="0"/>
        <v>6.8832</v>
      </c>
      <c r="N17" s="19">
        <f t="shared" si="0"/>
        <v>6.67048</v>
      </c>
    </row>
    <row r="18" spans="1:14" ht="10.5" customHeight="1">
      <c r="A18" s="17">
        <f t="shared" si="1"/>
        <v>0.0026</v>
      </c>
      <c r="B18" s="20"/>
      <c r="C18" s="21">
        <f t="shared" si="2"/>
        <v>3</v>
      </c>
      <c r="D18" s="22">
        <f t="shared" si="0"/>
        <v>9.41334</v>
      </c>
      <c r="E18" s="22">
        <f t="shared" si="0"/>
        <v>8.31082</v>
      </c>
      <c r="F18" s="22">
        <f t="shared" si="0"/>
        <v>8.56995</v>
      </c>
      <c r="G18" s="22">
        <f t="shared" si="0"/>
        <v>8.39851</v>
      </c>
      <c r="H18" s="22">
        <f t="shared" si="0"/>
        <v>7.96597</v>
      </c>
      <c r="I18" s="22">
        <f t="shared" si="0"/>
        <v>7.47305</v>
      </c>
      <c r="J18" s="22">
        <f t="shared" si="0"/>
        <v>7.36037</v>
      </c>
      <c r="K18" s="22">
        <f t="shared" si="0"/>
        <v>7.24486</v>
      </c>
      <c r="L18" s="22">
        <f t="shared" si="0"/>
        <v>7.0308</v>
      </c>
      <c r="M18" s="22">
        <f t="shared" si="0"/>
        <v>6.88491</v>
      </c>
      <c r="N18" s="22">
        <f t="shared" si="0"/>
        <v>6.67214</v>
      </c>
    </row>
    <row r="19" spans="1:14" ht="10.5" customHeight="1">
      <c r="A19" s="17">
        <f t="shared" si="1"/>
        <v>0.0026</v>
      </c>
      <c r="B19" s="20"/>
      <c r="C19" s="10">
        <f t="shared" si="2"/>
        <v>4</v>
      </c>
      <c r="D19" s="19">
        <f t="shared" si="0"/>
        <v>9.41562</v>
      </c>
      <c r="E19" s="19">
        <f t="shared" si="0"/>
        <v>8.31284</v>
      </c>
      <c r="F19" s="19">
        <f t="shared" si="0"/>
        <v>8.57208</v>
      </c>
      <c r="G19" s="19">
        <f t="shared" si="0"/>
        <v>8.4006</v>
      </c>
      <c r="H19" s="19">
        <f t="shared" si="0"/>
        <v>7.96795</v>
      </c>
      <c r="I19" s="19">
        <f t="shared" si="0"/>
        <v>7.47491</v>
      </c>
      <c r="J19" s="19">
        <f t="shared" si="0"/>
        <v>7.3622</v>
      </c>
      <c r="K19" s="19">
        <f t="shared" si="0"/>
        <v>7.24666</v>
      </c>
      <c r="L19" s="19">
        <f t="shared" si="0"/>
        <v>7.03255</v>
      </c>
      <c r="M19" s="19">
        <f t="shared" si="0"/>
        <v>6.88663</v>
      </c>
      <c r="N19" s="19">
        <f t="shared" si="0"/>
        <v>6.6738</v>
      </c>
    </row>
    <row r="20" spans="1:14" ht="10.5" customHeight="1">
      <c r="A20" s="17">
        <f t="shared" si="1"/>
        <v>0.0026</v>
      </c>
      <c r="B20" s="20"/>
      <c r="C20" s="10">
        <f t="shared" si="2"/>
        <v>5</v>
      </c>
      <c r="D20" s="19">
        <f t="shared" si="0"/>
        <v>9.4179</v>
      </c>
      <c r="E20" s="19">
        <f t="shared" si="0"/>
        <v>8.31485</v>
      </c>
      <c r="F20" s="19">
        <f t="shared" si="0"/>
        <v>8.57421</v>
      </c>
      <c r="G20" s="19">
        <f t="shared" si="0"/>
        <v>8.40268</v>
      </c>
      <c r="H20" s="19">
        <f t="shared" si="0"/>
        <v>7.96993</v>
      </c>
      <c r="I20" s="19">
        <f t="shared" si="0"/>
        <v>7.47677</v>
      </c>
      <c r="J20" s="19">
        <f t="shared" si="0"/>
        <v>7.36403</v>
      </c>
      <c r="K20" s="19">
        <f t="shared" si="0"/>
        <v>7.24846</v>
      </c>
      <c r="L20" s="19">
        <f t="shared" si="0"/>
        <v>7.03429</v>
      </c>
      <c r="M20" s="19">
        <f t="shared" si="0"/>
        <v>6.88834</v>
      </c>
      <c r="N20" s="19">
        <f t="shared" si="0"/>
        <v>6.67546</v>
      </c>
    </row>
    <row r="21" spans="1:14" s="25" customFormat="1" ht="10.5" customHeight="1">
      <c r="A21" s="23">
        <f t="shared" si="1"/>
        <v>0.0026</v>
      </c>
      <c r="B21" s="24"/>
      <c r="C21" s="21">
        <f t="shared" si="2"/>
        <v>6</v>
      </c>
      <c r="D21" s="22">
        <f t="shared" si="0"/>
        <v>9.42018</v>
      </c>
      <c r="E21" s="22">
        <f t="shared" si="0"/>
        <v>8.31686</v>
      </c>
      <c r="F21" s="22">
        <f t="shared" si="0"/>
        <v>8.57634</v>
      </c>
      <c r="G21" s="22">
        <f t="shared" si="0"/>
        <v>8.40477</v>
      </c>
      <c r="H21" s="22">
        <f t="shared" si="0"/>
        <v>7.97191</v>
      </c>
      <c r="I21" s="22">
        <f t="shared" si="0"/>
        <v>7.47863</v>
      </c>
      <c r="J21" s="22">
        <f t="shared" si="0"/>
        <v>7.36586</v>
      </c>
      <c r="K21" s="22">
        <f t="shared" si="0"/>
        <v>7.25026</v>
      </c>
      <c r="L21" s="22">
        <f t="shared" si="0"/>
        <v>7.03604</v>
      </c>
      <c r="M21" s="22">
        <f t="shared" si="0"/>
        <v>6.89005</v>
      </c>
      <c r="N21" s="22">
        <f t="shared" si="0"/>
        <v>6.67712</v>
      </c>
    </row>
    <row r="22" spans="1:14" ht="10.5" customHeight="1">
      <c r="A22" s="17">
        <f t="shared" si="1"/>
        <v>0.0026</v>
      </c>
      <c r="B22" s="20"/>
      <c r="C22" s="10">
        <f t="shared" si="2"/>
        <v>7</v>
      </c>
      <c r="D22" s="19">
        <f t="shared" si="0"/>
        <v>9.42245</v>
      </c>
      <c r="E22" s="19">
        <f t="shared" si="0"/>
        <v>8.31887</v>
      </c>
      <c r="F22" s="19">
        <f t="shared" si="0"/>
        <v>8.57847</v>
      </c>
      <c r="G22" s="19">
        <f t="shared" si="0"/>
        <v>8.40686</v>
      </c>
      <c r="H22" s="19">
        <f t="shared" si="0"/>
        <v>7.97389</v>
      </c>
      <c r="I22" s="19">
        <f t="shared" si="0"/>
        <v>7.48048</v>
      </c>
      <c r="J22" s="19">
        <f t="shared" si="0"/>
        <v>7.36769</v>
      </c>
      <c r="K22" s="19">
        <f t="shared" si="0"/>
        <v>7.25206</v>
      </c>
      <c r="L22" s="19">
        <f t="shared" si="0"/>
        <v>7.03779</v>
      </c>
      <c r="M22" s="19">
        <f t="shared" si="0"/>
        <v>6.89176</v>
      </c>
      <c r="N22" s="19">
        <f t="shared" si="0"/>
        <v>6.67878</v>
      </c>
    </row>
    <row r="23" spans="1:14" ht="10.5" customHeight="1">
      <c r="A23" s="17">
        <f t="shared" si="1"/>
        <v>0.0026</v>
      </c>
      <c r="B23" s="20"/>
      <c r="C23" s="10">
        <f t="shared" si="2"/>
        <v>8</v>
      </c>
      <c r="D23" s="19">
        <f t="shared" si="0"/>
        <v>9.42473</v>
      </c>
      <c r="E23" s="19">
        <f t="shared" si="0"/>
        <v>8.32088</v>
      </c>
      <c r="F23" s="19">
        <f t="shared" si="0"/>
        <v>8.5806</v>
      </c>
      <c r="G23" s="19">
        <f t="shared" si="0"/>
        <v>8.40895</v>
      </c>
      <c r="H23" s="19">
        <f t="shared" si="0"/>
        <v>7.97587</v>
      </c>
      <c r="I23" s="19">
        <f t="shared" si="0"/>
        <v>7.48234</v>
      </c>
      <c r="J23" s="19">
        <f t="shared" si="0"/>
        <v>7.36952</v>
      </c>
      <c r="K23" s="19">
        <f t="shared" si="0"/>
        <v>7.25387</v>
      </c>
      <c r="L23" s="19">
        <f t="shared" si="0"/>
        <v>7.03954</v>
      </c>
      <c r="M23" s="19">
        <f t="shared" si="0"/>
        <v>6.89347</v>
      </c>
      <c r="N23" s="19">
        <f t="shared" si="0"/>
        <v>6.68043</v>
      </c>
    </row>
    <row r="24" spans="1:14" s="25" customFormat="1" ht="10.5" customHeight="1">
      <c r="A24" s="17">
        <f t="shared" si="1"/>
        <v>0.0026</v>
      </c>
      <c r="B24" s="20"/>
      <c r="C24" s="21">
        <f t="shared" si="2"/>
        <v>9</v>
      </c>
      <c r="D24" s="22">
        <f t="shared" si="0"/>
        <v>9.42701</v>
      </c>
      <c r="E24" s="22">
        <f t="shared" si="0"/>
        <v>8.32289</v>
      </c>
      <c r="F24" s="22">
        <f t="shared" si="0"/>
        <v>8.58273</v>
      </c>
      <c r="G24" s="22">
        <f t="shared" si="0"/>
        <v>8.41104</v>
      </c>
      <c r="H24" s="22">
        <f t="shared" si="0"/>
        <v>7.97785</v>
      </c>
      <c r="I24" s="22">
        <f t="shared" si="0"/>
        <v>7.4842</v>
      </c>
      <c r="J24" s="22">
        <f t="shared" si="0"/>
        <v>7.37135</v>
      </c>
      <c r="K24" s="22">
        <f t="shared" si="0"/>
        <v>7.25567</v>
      </c>
      <c r="L24" s="22">
        <f t="shared" si="0"/>
        <v>7.04129</v>
      </c>
      <c r="M24" s="22">
        <f t="shared" si="0"/>
        <v>6.89518</v>
      </c>
      <c r="N24" s="22">
        <f t="shared" si="0"/>
        <v>6.68209</v>
      </c>
    </row>
    <row r="25" spans="1:14" s="25" customFormat="1" ht="10.5" customHeight="1">
      <c r="A25" s="17">
        <f t="shared" si="1"/>
        <v>0.0026</v>
      </c>
      <c r="B25" s="20"/>
      <c r="C25" s="26">
        <f t="shared" si="2"/>
        <v>10</v>
      </c>
      <c r="D25" s="19">
        <f t="shared" si="0"/>
        <v>9.42929</v>
      </c>
      <c r="E25" s="19">
        <f t="shared" si="0"/>
        <v>8.32491</v>
      </c>
      <c r="F25" s="19">
        <f t="shared" si="0"/>
        <v>8.58487</v>
      </c>
      <c r="G25" s="19">
        <f t="shared" si="0"/>
        <v>8.41313</v>
      </c>
      <c r="H25" s="19">
        <f t="shared" si="0"/>
        <v>7.97984</v>
      </c>
      <c r="I25" s="19">
        <f t="shared" si="0"/>
        <v>7.48606</v>
      </c>
      <c r="J25" s="19">
        <f t="shared" si="0"/>
        <v>7.37318</v>
      </c>
      <c r="K25" s="19">
        <f t="shared" si="0"/>
        <v>7.25747</v>
      </c>
      <c r="L25" s="19">
        <f t="shared" si="0"/>
        <v>7.04304</v>
      </c>
      <c r="M25" s="19">
        <f t="shared" si="0"/>
        <v>6.8969</v>
      </c>
      <c r="N25" s="19">
        <f t="shared" si="0"/>
        <v>6.68375</v>
      </c>
    </row>
    <row r="26" spans="1:14" s="28" customFormat="1" ht="10.5" customHeight="1">
      <c r="A26" s="17">
        <f t="shared" si="1"/>
        <v>0.0026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9.43157</v>
      </c>
      <c r="E26" s="19">
        <f t="shared" si="3"/>
        <v>8.32692</v>
      </c>
      <c r="F26" s="19">
        <f t="shared" si="3"/>
        <v>8.587</v>
      </c>
      <c r="G26" s="19">
        <f t="shared" si="3"/>
        <v>8.41522</v>
      </c>
      <c r="H26" s="19">
        <f t="shared" si="3"/>
        <v>7.98182</v>
      </c>
      <c r="I26" s="19">
        <f t="shared" si="3"/>
        <v>7.48792</v>
      </c>
      <c r="J26" s="19">
        <f t="shared" si="3"/>
        <v>7.37501</v>
      </c>
      <c r="K26" s="19">
        <f t="shared" si="3"/>
        <v>7.25927</v>
      </c>
      <c r="L26" s="19">
        <f t="shared" si="3"/>
        <v>7.04479</v>
      </c>
      <c r="M26" s="19">
        <f t="shared" si="3"/>
        <v>6.89861</v>
      </c>
      <c r="N26" s="19">
        <f t="shared" si="3"/>
        <v>6.68541</v>
      </c>
    </row>
    <row r="27" spans="1:14" s="28" customFormat="1" ht="10.5" customHeight="1">
      <c r="A27" s="29">
        <f t="shared" si="1"/>
        <v>0.0026</v>
      </c>
      <c r="B27" s="27"/>
      <c r="C27" s="21">
        <f t="shared" si="2"/>
        <v>12</v>
      </c>
      <c r="D27" s="22">
        <f t="shared" si="3"/>
        <v>9.43386</v>
      </c>
      <c r="E27" s="22">
        <f t="shared" si="3"/>
        <v>8.32893</v>
      </c>
      <c r="F27" s="22">
        <f t="shared" si="3"/>
        <v>8.58913</v>
      </c>
      <c r="G27" s="22">
        <f t="shared" si="3"/>
        <v>8.41731</v>
      </c>
      <c r="H27" s="22">
        <f t="shared" si="3"/>
        <v>7.9838</v>
      </c>
      <c r="I27" s="22">
        <f t="shared" si="3"/>
        <v>7.48978</v>
      </c>
      <c r="J27" s="22">
        <f t="shared" si="3"/>
        <v>7.37685</v>
      </c>
      <c r="K27" s="22">
        <f t="shared" si="3"/>
        <v>7.26108</v>
      </c>
      <c r="L27" s="22">
        <f t="shared" si="3"/>
        <v>7.04654</v>
      </c>
      <c r="M27" s="22">
        <f t="shared" si="3"/>
        <v>6.90032</v>
      </c>
      <c r="N27" s="22">
        <f t="shared" si="3"/>
        <v>6.68708</v>
      </c>
    </row>
    <row r="28" spans="1:14" s="28" customFormat="1" ht="10.5" customHeight="1">
      <c r="A28" s="29">
        <f t="shared" si="1"/>
        <v>0.0026</v>
      </c>
      <c r="B28" s="27"/>
      <c r="C28" s="26">
        <f t="shared" si="2"/>
        <v>13</v>
      </c>
      <c r="D28" s="19">
        <f t="shared" si="3"/>
        <v>9.43614</v>
      </c>
      <c r="E28" s="19">
        <f t="shared" si="3"/>
        <v>8.33095</v>
      </c>
      <c r="F28" s="19">
        <f t="shared" si="3"/>
        <v>8.59127</v>
      </c>
      <c r="G28" s="19">
        <f t="shared" si="3"/>
        <v>8.4194</v>
      </c>
      <c r="H28" s="19">
        <f t="shared" si="3"/>
        <v>7.98579</v>
      </c>
      <c r="I28" s="19">
        <f t="shared" si="3"/>
        <v>7.49164</v>
      </c>
      <c r="J28" s="19">
        <f t="shared" si="3"/>
        <v>7.37868</v>
      </c>
      <c r="K28" s="19">
        <f t="shared" si="3"/>
        <v>7.26288</v>
      </c>
      <c r="L28" s="19">
        <f t="shared" si="3"/>
        <v>7.04829</v>
      </c>
      <c r="M28" s="19">
        <f t="shared" si="3"/>
        <v>6.90204</v>
      </c>
      <c r="N28" s="19">
        <f t="shared" si="3"/>
        <v>6.68874</v>
      </c>
    </row>
    <row r="29" spans="1:14" s="28" customFormat="1" ht="10.5" customHeight="1">
      <c r="A29" s="30">
        <f t="shared" si="1"/>
        <v>0.0026</v>
      </c>
      <c r="B29" s="27"/>
      <c r="C29" s="26">
        <f t="shared" si="2"/>
        <v>14</v>
      </c>
      <c r="D29" s="19">
        <f t="shared" si="3"/>
        <v>9.43842</v>
      </c>
      <c r="E29" s="19">
        <f t="shared" si="3"/>
        <v>8.33296</v>
      </c>
      <c r="F29" s="19">
        <f t="shared" si="3"/>
        <v>8.5934</v>
      </c>
      <c r="G29" s="19">
        <f t="shared" si="3"/>
        <v>8.42149</v>
      </c>
      <c r="H29" s="19">
        <f t="shared" si="3"/>
        <v>7.98777</v>
      </c>
      <c r="I29" s="19">
        <f t="shared" si="3"/>
        <v>7.4935</v>
      </c>
      <c r="J29" s="19">
        <f t="shared" si="3"/>
        <v>7.38051</v>
      </c>
      <c r="K29" s="19">
        <f t="shared" si="3"/>
        <v>7.26469</v>
      </c>
      <c r="L29" s="19">
        <f t="shared" si="3"/>
        <v>7.05004</v>
      </c>
      <c r="M29" s="19">
        <f t="shared" si="3"/>
        <v>6.90375</v>
      </c>
      <c r="N29" s="19">
        <f t="shared" si="3"/>
        <v>6.6904</v>
      </c>
    </row>
    <row r="30" spans="1:14" s="28" customFormat="1" ht="10.5" customHeight="1">
      <c r="A30" s="30">
        <f t="shared" si="1"/>
        <v>0.0026</v>
      </c>
      <c r="B30" s="27"/>
      <c r="C30" s="21">
        <f t="shared" si="2"/>
        <v>15</v>
      </c>
      <c r="D30" s="22">
        <f t="shared" si="3"/>
        <v>9.4407</v>
      </c>
      <c r="E30" s="22">
        <f t="shared" si="3"/>
        <v>8.33498</v>
      </c>
      <c r="F30" s="22">
        <f t="shared" si="3"/>
        <v>8.59553</v>
      </c>
      <c r="G30" s="22">
        <f t="shared" si="3"/>
        <v>8.42358</v>
      </c>
      <c r="H30" s="22">
        <f t="shared" si="3"/>
        <v>7.98975</v>
      </c>
      <c r="I30" s="22">
        <f t="shared" si="3"/>
        <v>7.49536</v>
      </c>
      <c r="J30" s="22">
        <f t="shared" si="3"/>
        <v>7.38235</v>
      </c>
      <c r="K30" s="22">
        <f t="shared" si="3"/>
        <v>7.26649</v>
      </c>
      <c r="L30" s="22">
        <f t="shared" si="3"/>
        <v>7.05179</v>
      </c>
      <c r="M30" s="22">
        <f t="shared" si="3"/>
        <v>6.90547</v>
      </c>
      <c r="N30" s="22">
        <f t="shared" si="3"/>
        <v>6.69206</v>
      </c>
    </row>
    <row r="31" spans="1:14" s="28" customFormat="1" ht="10.5" customHeight="1">
      <c r="A31" s="30">
        <f t="shared" si="1"/>
        <v>0.0026</v>
      </c>
      <c r="C31" s="26">
        <f t="shared" si="2"/>
        <v>16</v>
      </c>
      <c r="D31" s="19">
        <f t="shared" si="3"/>
        <v>9.44299</v>
      </c>
      <c r="E31" s="19">
        <f t="shared" si="3"/>
        <v>8.337</v>
      </c>
      <c r="F31" s="19">
        <f t="shared" si="3"/>
        <v>8.59767</v>
      </c>
      <c r="G31" s="19">
        <f t="shared" si="3"/>
        <v>8.42568</v>
      </c>
      <c r="H31" s="19">
        <f t="shared" si="3"/>
        <v>7.99174</v>
      </c>
      <c r="I31" s="19">
        <f t="shared" si="3"/>
        <v>7.49723</v>
      </c>
      <c r="J31" s="19">
        <f t="shared" si="3"/>
        <v>7.38418</v>
      </c>
      <c r="K31" s="19">
        <f t="shared" si="3"/>
        <v>7.2683</v>
      </c>
      <c r="L31" s="19">
        <f t="shared" si="3"/>
        <v>7.05354</v>
      </c>
      <c r="M31" s="19">
        <f t="shared" si="3"/>
        <v>6.90718</v>
      </c>
      <c r="N31" s="19">
        <f t="shared" si="3"/>
        <v>6.69372</v>
      </c>
    </row>
    <row r="32" spans="1:14" s="28" customFormat="1" ht="10.5" customHeight="1">
      <c r="A32" s="30">
        <f t="shared" si="1"/>
        <v>0.0026</v>
      </c>
      <c r="C32" s="26">
        <f t="shared" si="2"/>
        <v>17</v>
      </c>
      <c r="D32" s="19">
        <f t="shared" si="3"/>
        <v>9.44527</v>
      </c>
      <c r="E32" s="19">
        <f t="shared" si="3"/>
        <v>8.33901</v>
      </c>
      <c r="F32" s="19">
        <f t="shared" si="3"/>
        <v>8.59981</v>
      </c>
      <c r="G32" s="19">
        <f t="shared" si="3"/>
        <v>8.42777</v>
      </c>
      <c r="H32" s="19">
        <f t="shared" si="3"/>
        <v>7.99372</v>
      </c>
      <c r="I32" s="19">
        <f t="shared" si="3"/>
        <v>7.49909</v>
      </c>
      <c r="J32" s="19">
        <f t="shared" si="3"/>
        <v>7.38601</v>
      </c>
      <c r="K32" s="19">
        <f t="shared" si="3"/>
        <v>7.2701</v>
      </c>
      <c r="L32" s="19">
        <f t="shared" si="3"/>
        <v>7.0553</v>
      </c>
      <c r="M32" s="19">
        <f t="shared" si="3"/>
        <v>6.9089</v>
      </c>
      <c r="N32" s="19">
        <f t="shared" si="3"/>
        <v>6.69539</v>
      </c>
    </row>
    <row r="33" spans="1:14" s="28" customFormat="1" ht="10.5" customHeight="1">
      <c r="A33" s="30">
        <f t="shared" si="1"/>
        <v>0.0026</v>
      </c>
      <c r="C33" s="21">
        <f t="shared" si="2"/>
        <v>18</v>
      </c>
      <c r="D33" s="22">
        <f t="shared" si="3"/>
        <v>9.44756</v>
      </c>
      <c r="E33" s="22">
        <f t="shared" si="3"/>
        <v>8.34103</v>
      </c>
      <c r="F33" s="22">
        <f t="shared" si="3"/>
        <v>8.60194</v>
      </c>
      <c r="G33" s="22">
        <f t="shared" si="3"/>
        <v>8.42986</v>
      </c>
      <c r="H33" s="22">
        <f t="shared" si="3"/>
        <v>7.99571</v>
      </c>
      <c r="I33" s="22">
        <f t="shared" si="3"/>
        <v>7.50095</v>
      </c>
      <c r="J33" s="22">
        <f t="shared" si="3"/>
        <v>7.38785</v>
      </c>
      <c r="K33" s="22">
        <f t="shared" si="3"/>
        <v>7.27191</v>
      </c>
      <c r="L33" s="22">
        <f t="shared" si="3"/>
        <v>7.05705</v>
      </c>
      <c r="M33" s="22">
        <f t="shared" si="3"/>
        <v>6.91062</v>
      </c>
      <c r="N33" s="22">
        <f t="shared" si="3"/>
        <v>6.69705</v>
      </c>
    </row>
    <row r="34" spans="1:14" s="28" customFormat="1" ht="10.5" customHeight="1">
      <c r="A34" s="30">
        <f t="shared" si="1"/>
        <v>0.0026</v>
      </c>
      <c r="C34" s="26">
        <f t="shared" si="2"/>
        <v>19</v>
      </c>
      <c r="D34" s="19">
        <f t="shared" si="3"/>
        <v>9.44984</v>
      </c>
      <c r="E34" s="19">
        <f t="shared" si="3"/>
        <v>8.34305</v>
      </c>
      <c r="F34" s="19">
        <f t="shared" si="3"/>
        <v>8.60408</v>
      </c>
      <c r="G34" s="19">
        <f t="shared" si="3"/>
        <v>8.43196</v>
      </c>
      <c r="H34" s="19">
        <f t="shared" si="3"/>
        <v>7.9977</v>
      </c>
      <c r="I34" s="19">
        <f t="shared" si="3"/>
        <v>7.50282</v>
      </c>
      <c r="J34" s="19">
        <f t="shared" si="3"/>
        <v>7.38969</v>
      </c>
      <c r="K34" s="19">
        <f t="shared" si="3"/>
        <v>7.27371</v>
      </c>
      <c r="L34" s="19">
        <f t="shared" si="3"/>
        <v>7.0588</v>
      </c>
      <c r="M34" s="19">
        <f t="shared" si="3"/>
        <v>6.91233</v>
      </c>
      <c r="N34" s="19">
        <f t="shared" si="3"/>
        <v>6.69871</v>
      </c>
    </row>
    <row r="35" spans="1:14" s="28" customFormat="1" ht="10.5" customHeight="1">
      <c r="A35" s="30">
        <f t="shared" si="1"/>
        <v>0.0026</v>
      </c>
      <c r="C35" s="26">
        <f t="shared" si="2"/>
        <v>20</v>
      </c>
      <c r="D35" s="19">
        <f t="shared" si="3"/>
        <v>9.45213</v>
      </c>
      <c r="E35" s="19">
        <f t="shared" si="3"/>
        <v>8.34507</v>
      </c>
      <c r="F35" s="19">
        <f t="shared" si="3"/>
        <v>8.60622</v>
      </c>
      <c r="G35" s="19">
        <f t="shared" si="3"/>
        <v>8.43405</v>
      </c>
      <c r="H35" s="19">
        <f t="shared" si="3"/>
        <v>7.99968</v>
      </c>
      <c r="I35" s="19">
        <f t="shared" si="3"/>
        <v>7.50468</v>
      </c>
      <c r="J35" s="19">
        <f t="shared" si="3"/>
        <v>7.39152</v>
      </c>
      <c r="K35" s="19">
        <f t="shared" si="3"/>
        <v>7.27552</v>
      </c>
      <c r="L35" s="19">
        <f t="shared" si="3"/>
        <v>7.06055</v>
      </c>
      <c r="M35" s="19">
        <f t="shared" si="3"/>
        <v>6.91405</v>
      </c>
      <c r="N35" s="19">
        <f t="shared" si="3"/>
        <v>6.70038</v>
      </c>
    </row>
    <row r="36" spans="1:14" s="28" customFormat="1" ht="10.5" customHeight="1">
      <c r="A36" s="30">
        <f t="shared" si="1"/>
        <v>0.0026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9.45441</v>
      </c>
      <c r="E36" s="22">
        <f t="shared" si="4"/>
        <v>8.34708</v>
      </c>
      <c r="F36" s="22">
        <f t="shared" si="4"/>
        <v>8.60836</v>
      </c>
      <c r="G36" s="22">
        <f t="shared" si="4"/>
        <v>8.43615</v>
      </c>
      <c r="H36" s="22">
        <f t="shared" si="4"/>
        <v>8.00167</v>
      </c>
      <c r="I36" s="22">
        <f t="shared" si="4"/>
        <v>7.50654</v>
      </c>
      <c r="J36" s="22">
        <f t="shared" si="4"/>
        <v>7.39336</v>
      </c>
      <c r="K36" s="22">
        <f t="shared" si="4"/>
        <v>7.27733</v>
      </c>
      <c r="L36" s="22">
        <f t="shared" si="4"/>
        <v>7.06231</v>
      </c>
      <c r="M36" s="22">
        <f t="shared" si="4"/>
        <v>6.91577</v>
      </c>
      <c r="N36" s="22">
        <f t="shared" si="4"/>
        <v>6.70204</v>
      </c>
    </row>
    <row r="37" spans="1:17" s="28" customFormat="1" ht="10.5" customHeight="1">
      <c r="A37" s="30">
        <f t="shared" si="1"/>
        <v>0.0026</v>
      </c>
      <c r="C37" s="26">
        <f t="shared" si="2"/>
        <v>22</v>
      </c>
      <c r="D37" s="19">
        <f t="shared" si="4"/>
        <v>9.4567</v>
      </c>
      <c r="E37" s="19">
        <f t="shared" si="4"/>
        <v>8.3491</v>
      </c>
      <c r="F37" s="19">
        <f t="shared" si="4"/>
        <v>8.61049</v>
      </c>
      <c r="G37" s="19">
        <f t="shared" si="4"/>
        <v>8.43824</v>
      </c>
      <c r="H37" s="19">
        <f t="shared" si="4"/>
        <v>8.00366</v>
      </c>
      <c r="I37" s="19">
        <f t="shared" si="4"/>
        <v>7.50841</v>
      </c>
      <c r="J37" s="19">
        <f t="shared" si="4"/>
        <v>7.39519</v>
      </c>
      <c r="K37" s="19">
        <f t="shared" si="4"/>
        <v>7.27914</v>
      </c>
      <c r="L37" s="19">
        <f t="shared" si="4"/>
        <v>7.06406</v>
      </c>
      <c r="M37" s="19">
        <f t="shared" si="4"/>
        <v>6.91749</v>
      </c>
      <c r="N37" s="19">
        <f t="shared" si="4"/>
        <v>6.70371</v>
      </c>
      <c r="P37" s="19"/>
      <c r="Q37" s="19"/>
    </row>
    <row r="38" spans="1:14" s="28" customFormat="1" ht="10.5" customHeight="1">
      <c r="A38" s="30">
        <f t="shared" si="1"/>
        <v>0.0026</v>
      </c>
      <c r="C38" s="26">
        <f t="shared" si="2"/>
        <v>23</v>
      </c>
      <c r="D38" s="19">
        <f t="shared" si="4"/>
        <v>9.45899</v>
      </c>
      <c r="E38" s="19">
        <f t="shared" si="4"/>
        <v>8.35112</v>
      </c>
      <c r="F38" s="19">
        <f t="shared" si="4"/>
        <v>8.61263</v>
      </c>
      <c r="G38" s="19">
        <f t="shared" si="4"/>
        <v>8.44034</v>
      </c>
      <c r="H38" s="19">
        <f t="shared" si="4"/>
        <v>8.00565</v>
      </c>
      <c r="I38" s="19">
        <f t="shared" si="4"/>
        <v>7.51027</v>
      </c>
      <c r="J38" s="19">
        <f t="shared" si="4"/>
        <v>7.39703</v>
      </c>
      <c r="K38" s="19">
        <f t="shared" si="4"/>
        <v>7.28095</v>
      </c>
      <c r="L38" s="19">
        <f t="shared" si="4"/>
        <v>7.06582</v>
      </c>
      <c r="M38" s="19">
        <f t="shared" si="4"/>
        <v>6.91921</v>
      </c>
      <c r="N38" s="19">
        <f t="shared" si="4"/>
        <v>6.70537</v>
      </c>
    </row>
    <row r="39" spans="1:14" s="28" customFormat="1" ht="10.5" customHeight="1">
      <c r="A39" s="30">
        <f t="shared" si="1"/>
        <v>0.0026</v>
      </c>
      <c r="C39" s="21">
        <f t="shared" si="2"/>
        <v>24</v>
      </c>
      <c r="D39" s="22">
        <f t="shared" si="4"/>
        <v>9.46128</v>
      </c>
      <c r="E39" s="22">
        <f t="shared" si="4"/>
        <v>8.35314</v>
      </c>
      <c r="F39" s="22">
        <f t="shared" si="4"/>
        <v>8.61477</v>
      </c>
      <c r="G39" s="22">
        <f t="shared" si="4"/>
        <v>8.44244</v>
      </c>
      <c r="H39" s="22">
        <f t="shared" si="4"/>
        <v>8.00764</v>
      </c>
      <c r="I39" s="22">
        <f t="shared" si="4"/>
        <v>7.51214</v>
      </c>
      <c r="J39" s="22">
        <f t="shared" si="4"/>
        <v>7.39887</v>
      </c>
      <c r="K39" s="22">
        <f t="shared" si="4"/>
        <v>7.28275</v>
      </c>
      <c r="L39" s="22">
        <f t="shared" si="4"/>
        <v>7.06757</v>
      </c>
      <c r="M39" s="22">
        <f t="shared" si="4"/>
        <v>6.92093</v>
      </c>
      <c r="N39" s="22">
        <f t="shared" si="4"/>
        <v>6.70704</v>
      </c>
    </row>
    <row r="40" spans="1:14" s="28" customFormat="1" ht="10.5" customHeight="1">
      <c r="A40" s="30">
        <f t="shared" si="1"/>
        <v>0.0026</v>
      </c>
      <c r="C40" s="26">
        <f t="shared" si="2"/>
        <v>25</v>
      </c>
      <c r="D40" s="19">
        <f t="shared" si="4"/>
        <v>9.46356</v>
      </c>
      <c r="E40" s="19">
        <f t="shared" si="4"/>
        <v>8.35516</v>
      </c>
      <c r="F40" s="19">
        <f t="shared" si="4"/>
        <v>8.61691</v>
      </c>
      <c r="G40" s="19">
        <f t="shared" si="4"/>
        <v>8.44453</v>
      </c>
      <c r="H40" s="19">
        <f t="shared" si="4"/>
        <v>8.00963</v>
      </c>
      <c r="I40" s="19">
        <f t="shared" si="4"/>
        <v>7.51401</v>
      </c>
      <c r="J40" s="19">
        <f t="shared" si="4"/>
        <v>7.40071</v>
      </c>
      <c r="K40" s="19">
        <f t="shared" si="4"/>
        <v>7.28456</v>
      </c>
      <c r="L40" s="19">
        <f t="shared" si="4"/>
        <v>7.06933</v>
      </c>
      <c r="M40" s="19">
        <f t="shared" si="4"/>
        <v>6.92264</v>
      </c>
      <c r="N40" s="19">
        <f t="shared" si="4"/>
        <v>6.70871</v>
      </c>
    </row>
    <row r="41" spans="1:14" s="28" customFormat="1" ht="10.5" customHeight="1">
      <c r="A41" s="30">
        <f t="shared" si="1"/>
        <v>0.0026</v>
      </c>
      <c r="C41" s="26">
        <f t="shared" si="2"/>
        <v>26</v>
      </c>
      <c r="D41" s="19">
        <f t="shared" si="4"/>
        <v>9.46585</v>
      </c>
      <c r="E41" s="19">
        <f t="shared" si="4"/>
        <v>8.35718</v>
      </c>
      <c r="F41" s="19">
        <f t="shared" si="4"/>
        <v>8.61905</v>
      </c>
      <c r="G41" s="19">
        <f t="shared" si="4"/>
        <v>8.44663</v>
      </c>
      <c r="H41" s="19">
        <f t="shared" si="4"/>
        <v>8.01162</v>
      </c>
      <c r="I41" s="19">
        <f t="shared" si="4"/>
        <v>7.51587</v>
      </c>
      <c r="J41" s="19">
        <f t="shared" si="4"/>
        <v>7.40255</v>
      </c>
      <c r="K41" s="19">
        <f t="shared" si="4"/>
        <v>7.28637</v>
      </c>
      <c r="L41" s="19">
        <f t="shared" si="4"/>
        <v>7.07109</v>
      </c>
      <c r="M41" s="19">
        <f t="shared" si="4"/>
        <v>6.92436</v>
      </c>
      <c r="N41" s="19">
        <f t="shared" si="4"/>
        <v>6.71037</v>
      </c>
    </row>
    <row r="42" spans="1:14" s="28" customFormat="1" ht="10.5" customHeight="1">
      <c r="A42" s="30">
        <f t="shared" si="1"/>
        <v>0.0026</v>
      </c>
      <c r="C42" s="21">
        <f t="shared" si="2"/>
        <v>27</v>
      </c>
      <c r="D42" s="22">
        <f t="shared" si="4"/>
        <v>9.46814</v>
      </c>
      <c r="E42" s="22">
        <f t="shared" si="4"/>
        <v>8.35921</v>
      </c>
      <c r="F42" s="22">
        <f t="shared" si="4"/>
        <v>8.6212</v>
      </c>
      <c r="G42" s="22">
        <f t="shared" si="4"/>
        <v>8.44873</v>
      </c>
      <c r="H42" s="22">
        <f t="shared" si="4"/>
        <v>8.01361</v>
      </c>
      <c r="I42" s="22">
        <f t="shared" si="4"/>
        <v>7.51774</v>
      </c>
      <c r="J42" s="22">
        <f t="shared" si="4"/>
        <v>7.40439</v>
      </c>
      <c r="K42" s="22">
        <f t="shared" si="4"/>
        <v>7.28818</v>
      </c>
      <c r="L42" s="22">
        <f t="shared" si="4"/>
        <v>7.07284</v>
      </c>
      <c r="M42" s="22">
        <f t="shared" si="4"/>
        <v>6.92608</v>
      </c>
      <c r="N42" s="22">
        <f t="shared" si="4"/>
        <v>6.71204</v>
      </c>
    </row>
    <row r="43" spans="1:14" s="28" customFormat="1" ht="10.5" customHeight="1">
      <c r="A43" s="30">
        <f t="shared" si="1"/>
        <v>0.0026</v>
      </c>
      <c r="C43" s="26">
        <f t="shared" si="2"/>
        <v>28</v>
      </c>
      <c r="D43" s="19">
        <f t="shared" si="4"/>
        <v>9.47043</v>
      </c>
      <c r="E43" s="19">
        <f t="shared" si="4"/>
        <v>8.36123</v>
      </c>
      <c r="F43" s="19">
        <f t="shared" si="4"/>
        <v>8.62334</v>
      </c>
      <c r="G43" s="19">
        <f t="shared" si="4"/>
        <v>8.45083</v>
      </c>
      <c r="H43" s="19">
        <f t="shared" si="4"/>
        <v>8.0156</v>
      </c>
      <c r="I43" s="19">
        <f t="shared" si="4"/>
        <v>7.51961</v>
      </c>
      <c r="J43" s="19">
        <f t="shared" si="4"/>
        <v>7.40623</v>
      </c>
      <c r="K43" s="19">
        <f t="shared" si="4"/>
        <v>7.29</v>
      </c>
      <c r="L43" s="19">
        <f t="shared" si="4"/>
        <v>7.0746</v>
      </c>
      <c r="M43" s="19">
        <f t="shared" si="4"/>
        <v>6.92781</v>
      </c>
      <c r="N43" s="19">
        <f t="shared" si="4"/>
        <v>6.71371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7501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379.9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0.0026</v>
      </c>
    </row>
    <row r="53" spans="1:14" ht="10.5" customHeight="1">
      <c r="A53" s="31"/>
      <c r="B53" s="1" t="str">
        <f>B14</f>
        <v>Hækkun vísitölu</v>
      </c>
      <c r="C53" s="13">
        <f>Verdb_raun</f>
        <v>0.0026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0.0026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6.48319</v>
      </c>
      <c r="E55" s="19">
        <f t="shared" si="6"/>
        <v>5.36777</v>
      </c>
      <c r="F55" s="19">
        <f t="shared" si="6"/>
        <v>5.0784</v>
      </c>
      <c r="G55" s="19">
        <f t="shared" si="6"/>
        <v>4.99448</v>
      </c>
      <c r="H55" s="19">
        <f t="shared" si="6"/>
        <v>4.90317</v>
      </c>
      <c r="I55" s="19">
        <f t="shared" si="6"/>
        <v>4.8799</v>
      </c>
      <c r="J55" s="19">
        <f>ROUND(100000*LVT/J$50*((1+J$51/100)^((DAYS360(J$45,$L$2)+$C55-1)/360)*((1+$A55)^(($C55-15)/30)))/100000,5)</f>
        <v>4.78797</v>
      </c>
      <c r="K55" s="19">
        <f aca="true" t="shared" si="7" ref="K55:N82">ROUND(100000*NVT/K$50*((1+K$51/100)^((DAYS360(K$45,$L$2)+$C55-1)/360)*((1+$A55)^(($C55-15)/30)))/100000,5)</f>
        <v>4.67823</v>
      </c>
      <c r="L55" s="19">
        <f t="shared" si="7"/>
        <v>4.4984</v>
      </c>
      <c r="M55" s="19">
        <f t="shared" si="7"/>
        <v>3.94568</v>
      </c>
      <c r="N55" s="19">
        <f t="shared" si="7"/>
        <v>3.04025</v>
      </c>
    </row>
    <row r="56" spans="1:14" ht="10.5" customHeight="1">
      <c r="A56" s="17">
        <f t="shared" si="5"/>
        <v>0.0026</v>
      </c>
      <c r="B56" s="32"/>
      <c r="C56" s="20">
        <f aca="true" t="shared" si="8" ref="C56:C82">C55+1</f>
        <v>2</v>
      </c>
      <c r="D56" s="19">
        <f t="shared" si="6"/>
        <v>6.4848</v>
      </c>
      <c r="E56" s="19">
        <f t="shared" si="6"/>
        <v>5.36896</v>
      </c>
      <c r="F56" s="19">
        <f t="shared" si="6"/>
        <v>5.0795</v>
      </c>
      <c r="G56" s="19">
        <f t="shared" si="6"/>
        <v>4.99555</v>
      </c>
      <c r="H56" s="19">
        <f t="shared" si="6"/>
        <v>4.90423</v>
      </c>
      <c r="I56" s="19">
        <f t="shared" si="6"/>
        <v>4.88096</v>
      </c>
      <c r="J56" s="19">
        <f t="shared" si="6"/>
        <v>4.789</v>
      </c>
      <c r="K56" s="19">
        <f t="shared" si="7"/>
        <v>4.67924</v>
      </c>
      <c r="L56" s="19">
        <f t="shared" si="7"/>
        <v>4.49936</v>
      </c>
      <c r="M56" s="19">
        <f t="shared" si="7"/>
        <v>3.94653</v>
      </c>
      <c r="N56" s="19">
        <f t="shared" si="7"/>
        <v>3.0409</v>
      </c>
    </row>
    <row r="57" spans="1:14" ht="10.5" customHeight="1">
      <c r="A57" s="17">
        <f t="shared" si="5"/>
        <v>0.0026</v>
      </c>
      <c r="B57" s="32"/>
      <c r="C57" s="21">
        <f t="shared" si="8"/>
        <v>3</v>
      </c>
      <c r="D57" s="22">
        <f t="shared" si="6"/>
        <v>6.48642</v>
      </c>
      <c r="E57" s="22">
        <f t="shared" si="6"/>
        <v>5.37016</v>
      </c>
      <c r="F57" s="22">
        <f t="shared" si="6"/>
        <v>5.08059</v>
      </c>
      <c r="G57" s="22">
        <f t="shared" si="6"/>
        <v>4.99663</v>
      </c>
      <c r="H57" s="22">
        <f t="shared" si="6"/>
        <v>4.90529</v>
      </c>
      <c r="I57" s="22">
        <f t="shared" si="6"/>
        <v>4.88201</v>
      </c>
      <c r="J57" s="22">
        <f t="shared" si="6"/>
        <v>4.79003</v>
      </c>
      <c r="K57" s="22">
        <f t="shared" si="7"/>
        <v>4.68024</v>
      </c>
      <c r="L57" s="22">
        <f t="shared" si="7"/>
        <v>4.50033</v>
      </c>
      <c r="M57" s="22">
        <f t="shared" si="7"/>
        <v>3.94738</v>
      </c>
      <c r="N57" s="22">
        <f t="shared" si="7"/>
        <v>3.04156</v>
      </c>
    </row>
    <row r="58" spans="1:14" ht="10.5" customHeight="1">
      <c r="A58" s="17">
        <f t="shared" si="5"/>
        <v>0.0026</v>
      </c>
      <c r="B58" s="32"/>
      <c r="C58" s="20">
        <f t="shared" si="8"/>
        <v>4</v>
      </c>
      <c r="D58" s="19">
        <f t="shared" si="6"/>
        <v>6.48803</v>
      </c>
      <c r="E58" s="19">
        <f t="shared" si="6"/>
        <v>5.37135</v>
      </c>
      <c r="F58" s="19">
        <f t="shared" si="6"/>
        <v>5.08169</v>
      </c>
      <c r="G58" s="19">
        <f t="shared" si="6"/>
        <v>4.99771</v>
      </c>
      <c r="H58" s="19">
        <f t="shared" si="6"/>
        <v>4.90634</v>
      </c>
      <c r="I58" s="19">
        <f t="shared" si="6"/>
        <v>4.88306</v>
      </c>
      <c r="J58" s="19">
        <f t="shared" si="6"/>
        <v>4.79106</v>
      </c>
      <c r="K58" s="19">
        <f t="shared" si="7"/>
        <v>4.68125</v>
      </c>
      <c r="L58" s="19">
        <f t="shared" si="7"/>
        <v>4.5013</v>
      </c>
      <c r="M58" s="19">
        <f t="shared" si="7"/>
        <v>3.94823</v>
      </c>
      <c r="N58" s="19">
        <f t="shared" si="7"/>
        <v>3.04221</v>
      </c>
    </row>
    <row r="59" spans="1:14" ht="10.5" customHeight="1">
      <c r="A59" s="17">
        <f t="shared" si="5"/>
        <v>0.0026</v>
      </c>
      <c r="B59" s="32"/>
      <c r="C59" s="20">
        <f t="shared" si="8"/>
        <v>5</v>
      </c>
      <c r="D59" s="19">
        <f t="shared" si="6"/>
        <v>6.48964</v>
      </c>
      <c r="E59" s="19">
        <f t="shared" si="6"/>
        <v>5.37254</v>
      </c>
      <c r="F59" s="19">
        <f t="shared" si="6"/>
        <v>5.08278</v>
      </c>
      <c r="G59" s="19">
        <f t="shared" si="6"/>
        <v>4.99878</v>
      </c>
      <c r="H59" s="19">
        <f t="shared" si="6"/>
        <v>4.9074</v>
      </c>
      <c r="I59" s="19">
        <f t="shared" si="6"/>
        <v>4.88411</v>
      </c>
      <c r="J59" s="19">
        <f t="shared" si="6"/>
        <v>4.79209</v>
      </c>
      <c r="K59" s="19">
        <f t="shared" si="7"/>
        <v>4.68226</v>
      </c>
      <c r="L59" s="19">
        <f t="shared" si="7"/>
        <v>4.50227</v>
      </c>
      <c r="M59" s="19">
        <f t="shared" si="7"/>
        <v>3.94909</v>
      </c>
      <c r="N59" s="19">
        <f t="shared" si="7"/>
        <v>3.04287</v>
      </c>
    </row>
    <row r="60" spans="1:14" ht="10.5" customHeight="1">
      <c r="A60" s="17">
        <f t="shared" si="5"/>
        <v>0.0026</v>
      </c>
      <c r="B60" s="32"/>
      <c r="C60" s="21">
        <f t="shared" si="8"/>
        <v>6</v>
      </c>
      <c r="D60" s="22">
        <f t="shared" si="6"/>
        <v>6.49125</v>
      </c>
      <c r="E60" s="22">
        <f t="shared" si="6"/>
        <v>5.37374</v>
      </c>
      <c r="F60" s="22">
        <f t="shared" si="6"/>
        <v>5.08388</v>
      </c>
      <c r="G60" s="22">
        <f t="shared" si="6"/>
        <v>4.99986</v>
      </c>
      <c r="H60" s="22">
        <f t="shared" si="6"/>
        <v>4.90846</v>
      </c>
      <c r="I60" s="22">
        <f t="shared" si="6"/>
        <v>4.88516</v>
      </c>
      <c r="J60" s="22">
        <f t="shared" si="6"/>
        <v>4.79313</v>
      </c>
      <c r="K60" s="22">
        <f t="shared" si="7"/>
        <v>4.68327</v>
      </c>
      <c r="L60" s="22">
        <f t="shared" si="7"/>
        <v>4.50324</v>
      </c>
      <c r="M60" s="22">
        <f t="shared" si="7"/>
        <v>3.94994</v>
      </c>
      <c r="N60" s="22">
        <f t="shared" si="7"/>
        <v>3.04352</v>
      </c>
    </row>
    <row r="61" spans="1:14" ht="10.5" customHeight="1">
      <c r="A61" s="17">
        <f t="shared" si="5"/>
        <v>0.0026</v>
      </c>
      <c r="B61" s="32"/>
      <c r="C61" s="20">
        <f t="shared" si="8"/>
        <v>7</v>
      </c>
      <c r="D61" s="19">
        <f t="shared" si="6"/>
        <v>6.49286</v>
      </c>
      <c r="E61" s="19">
        <f t="shared" si="6"/>
        <v>5.37493</v>
      </c>
      <c r="F61" s="19">
        <f t="shared" si="6"/>
        <v>5.08497</v>
      </c>
      <c r="G61" s="19">
        <f t="shared" si="6"/>
        <v>5.00094</v>
      </c>
      <c r="H61" s="19">
        <f t="shared" si="6"/>
        <v>4.90952</v>
      </c>
      <c r="I61" s="19">
        <f t="shared" si="6"/>
        <v>4.88622</v>
      </c>
      <c r="J61" s="19">
        <f t="shared" si="6"/>
        <v>4.79416</v>
      </c>
      <c r="K61" s="19">
        <f t="shared" si="7"/>
        <v>4.68428</v>
      </c>
      <c r="L61" s="19">
        <f t="shared" si="7"/>
        <v>4.50421</v>
      </c>
      <c r="M61" s="19">
        <f t="shared" si="7"/>
        <v>3.95079</v>
      </c>
      <c r="N61" s="19">
        <f t="shared" si="7"/>
        <v>3.04418</v>
      </c>
    </row>
    <row r="62" spans="1:14" ht="10.5" customHeight="1">
      <c r="A62" s="17">
        <f t="shared" si="5"/>
        <v>0.0026</v>
      </c>
      <c r="B62" s="32"/>
      <c r="C62" s="20">
        <f t="shared" si="8"/>
        <v>8</v>
      </c>
      <c r="D62" s="19">
        <f t="shared" si="6"/>
        <v>6.49448</v>
      </c>
      <c r="E62" s="19">
        <f t="shared" si="6"/>
        <v>5.37612</v>
      </c>
      <c r="F62" s="19">
        <f t="shared" si="6"/>
        <v>5.08607</v>
      </c>
      <c r="G62" s="19">
        <f t="shared" si="6"/>
        <v>5.00201</v>
      </c>
      <c r="H62" s="19">
        <f t="shared" si="6"/>
        <v>4.91057</v>
      </c>
      <c r="I62" s="19">
        <f t="shared" si="6"/>
        <v>4.88727</v>
      </c>
      <c r="J62" s="19">
        <f t="shared" si="6"/>
        <v>4.79519</v>
      </c>
      <c r="K62" s="19">
        <f t="shared" si="7"/>
        <v>4.68529</v>
      </c>
      <c r="L62" s="19">
        <f t="shared" si="7"/>
        <v>4.50518</v>
      </c>
      <c r="M62" s="19">
        <f t="shared" si="7"/>
        <v>3.95164</v>
      </c>
      <c r="N62" s="19">
        <f t="shared" si="7"/>
        <v>3.04483</v>
      </c>
    </row>
    <row r="63" spans="1:14" s="25" customFormat="1" ht="10.5" customHeight="1">
      <c r="A63" s="17">
        <f t="shared" si="5"/>
        <v>0.0026</v>
      </c>
      <c r="B63" s="35"/>
      <c r="C63" s="21">
        <f t="shared" si="8"/>
        <v>9</v>
      </c>
      <c r="D63" s="22">
        <f t="shared" si="6"/>
        <v>6.49609</v>
      </c>
      <c r="E63" s="22">
        <f t="shared" si="6"/>
        <v>5.37732</v>
      </c>
      <c r="F63" s="22">
        <f t="shared" si="6"/>
        <v>5.08717</v>
      </c>
      <c r="G63" s="22">
        <f t="shared" si="6"/>
        <v>5.00309</v>
      </c>
      <c r="H63" s="22">
        <f t="shared" si="6"/>
        <v>4.91163</v>
      </c>
      <c r="I63" s="22">
        <f t="shared" si="6"/>
        <v>4.88832</v>
      </c>
      <c r="J63" s="22">
        <f t="shared" si="6"/>
        <v>4.79623</v>
      </c>
      <c r="K63" s="22">
        <f t="shared" si="7"/>
        <v>4.6863</v>
      </c>
      <c r="L63" s="22">
        <f t="shared" si="7"/>
        <v>4.50616</v>
      </c>
      <c r="M63" s="22">
        <f t="shared" si="7"/>
        <v>3.95249</v>
      </c>
      <c r="N63" s="22">
        <f t="shared" si="7"/>
        <v>3.04549</v>
      </c>
    </row>
    <row r="64" spans="1:14" s="25" customFormat="1" ht="10.5" customHeight="1">
      <c r="A64" s="17">
        <f t="shared" si="5"/>
        <v>0.0026</v>
      </c>
      <c r="B64" s="35"/>
      <c r="C64" s="24">
        <f t="shared" si="8"/>
        <v>10</v>
      </c>
      <c r="D64" s="19">
        <f t="shared" si="6"/>
        <v>6.4977</v>
      </c>
      <c r="E64" s="19">
        <f t="shared" si="6"/>
        <v>5.37851</v>
      </c>
      <c r="F64" s="19">
        <f t="shared" si="6"/>
        <v>5.08826</v>
      </c>
      <c r="G64" s="19">
        <f t="shared" si="6"/>
        <v>5.00417</v>
      </c>
      <c r="H64" s="19">
        <f t="shared" si="6"/>
        <v>4.91269</v>
      </c>
      <c r="I64" s="19">
        <f t="shared" si="6"/>
        <v>4.88938</v>
      </c>
      <c r="J64" s="19">
        <f t="shared" si="6"/>
        <v>4.79726</v>
      </c>
      <c r="K64" s="19">
        <f t="shared" si="7"/>
        <v>4.68731</v>
      </c>
      <c r="L64" s="19">
        <f t="shared" si="7"/>
        <v>4.50713</v>
      </c>
      <c r="M64" s="19">
        <f t="shared" si="7"/>
        <v>3.95334</v>
      </c>
      <c r="N64" s="19">
        <f t="shared" si="7"/>
        <v>3.04615</v>
      </c>
    </row>
    <row r="65" spans="1:14" s="28" customFormat="1" ht="10.5" customHeight="1">
      <c r="A65" s="29">
        <f t="shared" si="5"/>
        <v>0.0026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6.49932</v>
      </c>
      <c r="E65" s="19">
        <f t="shared" si="9"/>
        <v>5.37971</v>
      </c>
      <c r="F65" s="19">
        <f t="shared" si="9"/>
        <v>5.08936</v>
      </c>
      <c r="G65" s="19">
        <f t="shared" si="9"/>
        <v>5.00525</v>
      </c>
      <c r="H65" s="19">
        <f t="shared" si="9"/>
        <v>4.91375</v>
      </c>
      <c r="I65" s="19">
        <f t="shared" si="9"/>
        <v>4.89043</v>
      </c>
      <c r="J65" s="19">
        <f t="shared" si="9"/>
        <v>4.79829</v>
      </c>
      <c r="K65" s="19">
        <f t="shared" si="7"/>
        <v>4.68832</v>
      </c>
      <c r="L65" s="19">
        <f t="shared" si="7"/>
        <v>4.5081</v>
      </c>
      <c r="M65" s="19">
        <f t="shared" si="7"/>
        <v>3.95419</v>
      </c>
      <c r="N65" s="19">
        <f t="shared" si="7"/>
        <v>3.0468</v>
      </c>
    </row>
    <row r="66" spans="1:14" s="28" customFormat="1" ht="10.5" customHeight="1">
      <c r="A66" s="29">
        <f t="shared" si="5"/>
        <v>0.0026</v>
      </c>
      <c r="B66" s="36"/>
      <c r="C66" s="21">
        <f t="shared" si="8"/>
        <v>12</v>
      </c>
      <c r="D66" s="22">
        <f t="shared" si="9"/>
        <v>6.50093</v>
      </c>
      <c r="E66" s="22">
        <f t="shared" si="9"/>
        <v>5.3809</v>
      </c>
      <c r="F66" s="22">
        <f t="shared" si="9"/>
        <v>5.09046</v>
      </c>
      <c r="G66" s="22">
        <f t="shared" si="9"/>
        <v>5.00633</v>
      </c>
      <c r="H66" s="22">
        <f t="shared" si="9"/>
        <v>4.91481</v>
      </c>
      <c r="I66" s="22">
        <f t="shared" si="9"/>
        <v>4.89148</v>
      </c>
      <c r="J66" s="22">
        <f t="shared" si="9"/>
        <v>4.79933</v>
      </c>
      <c r="K66" s="22">
        <f t="shared" si="7"/>
        <v>4.68933</v>
      </c>
      <c r="L66" s="22">
        <f t="shared" si="7"/>
        <v>4.50907</v>
      </c>
      <c r="M66" s="22">
        <f t="shared" si="7"/>
        <v>3.95505</v>
      </c>
      <c r="N66" s="22">
        <f t="shared" si="7"/>
        <v>3.04746</v>
      </c>
    </row>
    <row r="67" spans="1:14" s="28" customFormat="1" ht="10.5" customHeight="1">
      <c r="A67" s="29">
        <f t="shared" si="5"/>
        <v>0.0026</v>
      </c>
      <c r="B67" s="36"/>
      <c r="C67" s="24">
        <f t="shared" si="8"/>
        <v>13</v>
      </c>
      <c r="D67" s="19">
        <f t="shared" si="9"/>
        <v>6.50255</v>
      </c>
      <c r="E67" s="19">
        <f t="shared" si="9"/>
        <v>5.3821</v>
      </c>
      <c r="F67" s="19">
        <f t="shared" si="9"/>
        <v>5.09155</v>
      </c>
      <c r="G67" s="19">
        <f t="shared" si="9"/>
        <v>5.00741</v>
      </c>
      <c r="H67" s="19">
        <f t="shared" si="9"/>
        <v>4.91587</v>
      </c>
      <c r="I67" s="19">
        <f t="shared" si="9"/>
        <v>4.89254</v>
      </c>
      <c r="J67" s="19">
        <f t="shared" si="9"/>
        <v>4.80036</v>
      </c>
      <c r="K67" s="19">
        <f t="shared" si="7"/>
        <v>4.69034</v>
      </c>
      <c r="L67" s="19">
        <f t="shared" si="7"/>
        <v>4.51004</v>
      </c>
      <c r="M67" s="19">
        <f t="shared" si="7"/>
        <v>3.9559</v>
      </c>
      <c r="N67" s="19">
        <f t="shared" si="7"/>
        <v>3.04812</v>
      </c>
    </row>
    <row r="68" spans="1:14" s="28" customFormat="1" ht="10.5" customHeight="1">
      <c r="A68" s="30">
        <f t="shared" si="5"/>
        <v>0.0026</v>
      </c>
      <c r="B68" s="36"/>
      <c r="C68" s="24">
        <f t="shared" si="8"/>
        <v>14</v>
      </c>
      <c r="D68" s="19">
        <f t="shared" si="9"/>
        <v>6.50416</v>
      </c>
      <c r="E68" s="19">
        <f t="shared" si="9"/>
        <v>5.38329</v>
      </c>
      <c r="F68" s="19">
        <f t="shared" si="9"/>
        <v>5.09265</v>
      </c>
      <c r="G68" s="19">
        <f t="shared" si="9"/>
        <v>5.00849</v>
      </c>
      <c r="H68" s="19">
        <f t="shared" si="9"/>
        <v>4.91693</v>
      </c>
      <c r="I68" s="19">
        <f t="shared" si="9"/>
        <v>4.89359</v>
      </c>
      <c r="J68" s="19">
        <f t="shared" si="9"/>
        <v>4.8014</v>
      </c>
      <c r="K68" s="19">
        <f t="shared" si="7"/>
        <v>4.69135</v>
      </c>
      <c r="L68" s="19">
        <f t="shared" si="7"/>
        <v>4.51101</v>
      </c>
      <c r="M68" s="19">
        <f t="shared" si="7"/>
        <v>3.95675</v>
      </c>
      <c r="N68" s="19">
        <f t="shared" si="7"/>
        <v>3.04877</v>
      </c>
    </row>
    <row r="69" spans="1:14" s="28" customFormat="1" ht="10.5" customHeight="1">
      <c r="A69" s="30">
        <f t="shared" si="5"/>
        <v>0.0026</v>
      </c>
      <c r="B69" s="36"/>
      <c r="C69" s="21">
        <f t="shared" si="8"/>
        <v>15</v>
      </c>
      <c r="D69" s="22">
        <f t="shared" si="9"/>
        <v>6.50578</v>
      </c>
      <c r="E69" s="22">
        <f t="shared" si="9"/>
        <v>5.38449</v>
      </c>
      <c r="F69" s="22">
        <f t="shared" si="9"/>
        <v>5.09375</v>
      </c>
      <c r="G69" s="22">
        <f t="shared" si="9"/>
        <v>5.00956</v>
      </c>
      <c r="H69" s="22">
        <f t="shared" si="9"/>
        <v>4.91799</v>
      </c>
      <c r="I69" s="22">
        <f t="shared" si="9"/>
        <v>4.89465</v>
      </c>
      <c r="J69" s="22">
        <f t="shared" si="9"/>
        <v>4.80243</v>
      </c>
      <c r="K69" s="22">
        <f t="shared" si="7"/>
        <v>4.69236</v>
      </c>
      <c r="L69" s="22">
        <f t="shared" si="7"/>
        <v>4.51198</v>
      </c>
      <c r="M69" s="22">
        <f t="shared" si="7"/>
        <v>3.9576</v>
      </c>
      <c r="N69" s="22">
        <f t="shared" si="7"/>
        <v>3.04943</v>
      </c>
    </row>
    <row r="70" spans="1:14" s="28" customFormat="1" ht="10.5" customHeight="1">
      <c r="A70" s="30">
        <f t="shared" si="5"/>
        <v>0.0026</v>
      </c>
      <c r="B70" s="36"/>
      <c r="C70" s="24">
        <f>C69+1</f>
        <v>16</v>
      </c>
      <c r="D70" s="19">
        <f t="shared" si="9"/>
        <v>6.5074</v>
      </c>
      <c r="E70" s="19">
        <f t="shared" si="9"/>
        <v>5.38568</v>
      </c>
      <c r="F70" s="19">
        <f t="shared" si="9"/>
        <v>5.09484</v>
      </c>
      <c r="G70" s="19">
        <f t="shared" si="9"/>
        <v>5.01064</v>
      </c>
      <c r="H70" s="19">
        <f t="shared" si="9"/>
        <v>4.91905</v>
      </c>
      <c r="I70" s="19">
        <f t="shared" si="9"/>
        <v>4.8957</v>
      </c>
      <c r="J70" s="19">
        <f t="shared" si="9"/>
        <v>4.80346</v>
      </c>
      <c r="K70" s="19">
        <f t="shared" si="7"/>
        <v>4.69337</v>
      </c>
      <c r="L70" s="19">
        <f t="shared" si="7"/>
        <v>4.51296</v>
      </c>
      <c r="M70" s="19">
        <f t="shared" si="7"/>
        <v>3.95846</v>
      </c>
      <c r="N70" s="19">
        <f t="shared" si="7"/>
        <v>3.05009</v>
      </c>
    </row>
    <row r="71" spans="1:14" s="28" customFormat="1" ht="10.5" customHeight="1">
      <c r="A71" s="30">
        <f t="shared" si="5"/>
        <v>0.0026</v>
      </c>
      <c r="B71" s="36"/>
      <c r="C71" s="24">
        <f t="shared" si="8"/>
        <v>17</v>
      </c>
      <c r="D71" s="19">
        <f t="shared" si="9"/>
        <v>6.50901</v>
      </c>
      <c r="E71" s="19">
        <f t="shared" si="9"/>
        <v>5.38688</v>
      </c>
      <c r="F71" s="19">
        <f t="shared" si="9"/>
        <v>5.09594</v>
      </c>
      <c r="G71" s="19">
        <f t="shared" si="9"/>
        <v>5.01172</v>
      </c>
      <c r="H71" s="19">
        <f t="shared" si="9"/>
        <v>4.92011</v>
      </c>
      <c r="I71" s="19">
        <f t="shared" si="9"/>
        <v>4.89676</v>
      </c>
      <c r="J71" s="19">
        <f t="shared" si="9"/>
        <v>4.8045</v>
      </c>
      <c r="K71" s="19">
        <f t="shared" si="7"/>
        <v>4.69438</v>
      </c>
      <c r="L71" s="19">
        <f t="shared" si="7"/>
        <v>4.51393</v>
      </c>
      <c r="M71" s="19">
        <f t="shared" si="7"/>
        <v>3.95931</v>
      </c>
      <c r="N71" s="19">
        <f t="shared" si="7"/>
        <v>3.05074</v>
      </c>
    </row>
    <row r="72" spans="1:14" s="28" customFormat="1" ht="10.5" customHeight="1">
      <c r="A72" s="30">
        <f t="shared" si="5"/>
        <v>0.0026</v>
      </c>
      <c r="B72" s="36"/>
      <c r="C72" s="21">
        <f t="shared" si="8"/>
        <v>18</v>
      </c>
      <c r="D72" s="22">
        <f t="shared" si="9"/>
        <v>6.51063</v>
      </c>
      <c r="E72" s="22">
        <f t="shared" si="9"/>
        <v>5.38808</v>
      </c>
      <c r="F72" s="22">
        <f t="shared" si="9"/>
        <v>5.09704</v>
      </c>
      <c r="G72" s="22">
        <f t="shared" si="9"/>
        <v>5.0128</v>
      </c>
      <c r="H72" s="22">
        <f t="shared" si="9"/>
        <v>4.92117</v>
      </c>
      <c r="I72" s="22">
        <f t="shared" si="9"/>
        <v>4.89781</v>
      </c>
      <c r="J72" s="22">
        <f t="shared" si="9"/>
        <v>4.80553</v>
      </c>
      <c r="K72" s="22">
        <f t="shared" si="7"/>
        <v>4.6954</v>
      </c>
      <c r="L72" s="22">
        <f t="shared" si="7"/>
        <v>4.5149</v>
      </c>
      <c r="M72" s="22">
        <f t="shared" si="7"/>
        <v>3.96016</v>
      </c>
      <c r="N72" s="22">
        <f t="shared" si="7"/>
        <v>3.0514</v>
      </c>
    </row>
    <row r="73" spans="1:14" s="28" customFormat="1" ht="10.5" customHeight="1">
      <c r="A73" s="30">
        <f t="shared" si="5"/>
        <v>0.0026</v>
      </c>
      <c r="B73" s="36"/>
      <c r="C73" s="24">
        <f t="shared" si="8"/>
        <v>19</v>
      </c>
      <c r="D73" s="19">
        <f t="shared" si="9"/>
        <v>6.51225</v>
      </c>
      <c r="E73" s="19">
        <f t="shared" si="9"/>
        <v>5.38927</v>
      </c>
      <c r="F73" s="19">
        <f t="shared" si="9"/>
        <v>5.09814</v>
      </c>
      <c r="G73" s="19">
        <f t="shared" si="9"/>
        <v>5.01388</v>
      </c>
      <c r="H73" s="19">
        <f t="shared" si="9"/>
        <v>4.92223</v>
      </c>
      <c r="I73" s="19">
        <f t="shared" si="9"/>
        <v>4.89887</v>
      </c>
      <c r="J73" s="19">
        <f t="shared" si="9"/>
        <v>4.80657</v>
      </c>
      <c r="K73" s="19">
        <f t="shared" si="7"/>
        <v>4.69641</v>
      </c>
      <c r="L73" s="19">
        <f t="shared" si="7"/>
        <v>4.51588</v>
      </c>
      <c r="M73" s="19">
        <f t="shared" si="7"/>
        <v>3.96102</v>
      </c>
      <c r="N73" s="19">
        <f t="shared" si="7"/>
        <v>3.05206</v>
      </c>
    </row>
    <row r="74" spans="1:14" s="28" customFormat="1" ht="10.5" customHeight="1">
      <c r="A74" s="30">
        <f t="shared" si="5"/>
        <v>0.0026</v>
      </c>
      <c r="B74" s="36"/>
      <c r="C74" s="24">
        <f t="shared" si="8"/>
        <v>20</v>
      </c>
      <c r="D74" s="19">
        <f t="shared" si="9"/>
        <v>6.51387</v>
      </c>
      <c r="E74" s="19">
        <f t="shared" si="9"/>
        <v>5.39047</v>
      </c>
      <c r="F74" s="19">
        <f t="shared" si="9"/>
        <v>5.09924</v>
      </c>
      <c r="G74" s="19">
        <f t="shared" si="9"/>
        <v>5.01496</v>
      </c>
      <c r="H74" s="19">
        <f t="shared" si="9"/>
        <v>4.92329</v>
      </c>
      <c r="I74" s="19">
        <f t="shared" si="9"/>
        <v>4.89992</v>
      </c>
      <c r="J74" s="19">
        <f t="shared" si="9"/>
        <v>4.80761</v>
      </c>
      <c r="K74" s="19">
        <f t="shared" si="7"/>
        <v>4.69742</v>
      </c>
      <c r="L74" s="19">
        <f t="shared" si="7"/>
        <v>4.51685</v>
      </c>
      <c r="M74" s="19">
        <f t="shared" si="7"/>
        <v>3.96187</v>
      </c>
      <c r="N74" s="19">
        <f t="shared" si="7"/>
        <v>3.05272</v>
      </c>
    </row>
    <row r="75" spans="1:14" s="28" customFormat="1" ht="10.5" customHeight="1">
      <c r="A75" s="30">
        <f t="shared" si="5"/>
        <v>0.0026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6.51548</v>
      </c>
      <c r="E75" s="22">
        <f t="shared" si="10"/>
        <v>5.39167</v>
      </c>
      <c r="F75" s="22">
        <f t="shared" si="10"/>
        <v>5.10034</v>
      </c>
      <c r="G75" s="22">
        <f t="shared" si="10"/>
        <v>5.01605</v>
      </c>
      <c r="H75" s="22">
        <f t="shared" si="10"/>
        <v>4.92435</v>
      </c>
      <c r="I75" s="22">
        <f t="shared" si="10"/>
        <v>4.90098</v>
      </c>
      <c r="J75" s="22">
        <f t="shared" si="10"/>
        <v>4.80864</v>
      </c>
      <c r="K75" s="22">
        <f t="shared" si="7"/>
        <v>4.69843</v>
      </c>
      <c r="L75" s="22">
        <f t="shared" si="7"/>
        <v>4.51782</v>
      </c>
      <c r="M75" s="22">
        <f t="shared" si="7"/>
        <v>3.96272</v>
      </c>
      <c r="N75" s="22">
        <f t="shared" si="7"/>
        <v>3.05337</v>
      </c>
    </row>
    <row r="76" spans="1:14" s="28" customFormat="1" ht="10.5" customHeight="1">
      <c r="A76" s="30">
        <f t="shared" si="5"/>
        <v>0.0026</v>
      </c>
      <c r="B76" s="36"/>
      <c r="C76" s="24">
        <f t="shared" si="8"/>
        <v>22</v>
      </c>
      <c r="D76" s="19">
        <f t="shared" si="10"/>
        <v>6.5171</v>
      </c>
      <c r="E76" s="19">
        <f t="shared" si="10"/>
        <v>5.39286</v>
      </c>
      <c r="F76" s="19">
        <f t="shared" si="10"/>
        <v>5.10144</v>
      </c>
      <c r="G76" s="19">
        <f t="shared" si="10"/>
        <v>5.01713</v>
      </c>
      <c r="H76" s="19">
        <f t="shared" si="10"/>
        <v>4.92541</v>
      </c>
      <c r="I76" s="19">
        <f t="shared" si="10"/>
        <v>4.90203</v>
      </c>
      <c r="J76" s="19">
        <f t="shared" si="10"/>
        <v>4.80968</v>
      </c>
      <c r="K76" s="19">
        <f t="shared" si="7"/>
        <v>4.69944</v>
      </c>
      <c r="L76" s="19">
        <f t="shared" si="7"/>
        <v>4.5188</v>
      </c>
      <c r="M76" s="19">
        <f t="shared" si="7"/>
        <v>3.96358</v>
      </c>
      <c r="N76" s="19">
        <f t="shared" si="7"/>
        <v>3.05403</v>
      </c>
    </row>
    <row r="77" spans="1:14" s="28" customFormat="1" ht="10.5" customHeight="1">
      <c r="A77" s="30">
        <f t="shared" si="5"/>
        <v>0.0026</v>
      </c>
      <c r="B77" s="36"/>
      <c r="C77" s="24">
        <f t="shared" si="8"/>
        <v>23</v>
      </c>
      <c r="D77" s="19">
        <f t="shared" si="10"/>
        <v>6.51872</v>
      </c>
      <c r="E77" s="19">
        <f t="shared" si="10"/>
        <v>5.39406</v>
      </c>
      <c r="F77" s="19">
        <f t="shared" si="10"/>
        <v>5.10253</v>
      </c>
      <c r="G77" s="19">
        <f t="shared" si="10"/>
        <v>5.01821</v>
      </c>
      <c r="H77" s="19">
        <f t="shared" si="10"/>
        <v>4.92647</v>
      </c>
      <c r="I77" s="19">
        <f t="shared" si="10"/>
        <v>4.90309</v>
      </c>
      <c r="J77" s="19">
        <f t="shared" si="10"/>
        <v>4.81071</v>
      </c>
      <c r="K77" s="19">
        <f t="shared" si="7"/>
        <v>4.70046</v>
      </c>
      <c r="L77" s="19">
        <f t="shared" si="7"/>
        <v>4.51977</v>
      </c>
      <c r="M77" s="19">
        <f t="shared" si="7"/>
        <v>3.96443</v>
      </c>
      <c r="N77" s="19">
        <f t="shared" si="7"/>
        <v>3.05469</v>
      </c>
    </row>
    <row r="78" spans="1:14" s="28" customFormat="1" ht="10.5" customHeight="1">
      <c r="A78" s="30">
        <f t="shared" si="5"/>
        <v>0.0026</v>
      </c>
      <c r="B78" s="36"/>
      <c r="C78" s="21">
        <f t="shared" si="8"/>
        <v>24</v>
      </c>
      <c r="D78" s="22">
        <f t="shared" si="10"/>
        <v>6.52034</v>
      </c>
      <c r="E78" s="22">
        <f t="shared" si="10"/>
        <v>5.39526</v>
      </c>
      <c r="F78" s="22">
        <f t="shared" si="10"/>
        <v>5.10363</v>
      </c>
      <c r="G78" s="22">
        <f t="shared" si="10"/>
        <v>5.01929</v>
      </c>
      <c r="H78" s="22">
        <f t="shared" si="10"/>
        <v>4.92753</v>
      </c>
      <c r="I78" s="22">
        <f t="shared" si="10"/>
        <v>4.90415</v>
      </c>
      <c r="J78" s="22">
        <f t="shared" si="10"/>
        <v>4.81175</v>
      </c>
      <c r="K78" s="22">
        <f t="shared" si="7"/>
        <v>4.70147</v>
      </c>
      <c r="L78" s="22">
        <f t="shared" si="7"/>
        <v>4.52074</v>
      </c>
      <c r="M78" s="22">
        <f t="shared" si="7"/>
        <v>3.96529</v>
      </c>
      <c r="N78" s="22">
        <f t="shared" si="7"/>
        <v>3.05535</v>
      </c>
    </row>
    <row r="79" spans="1:14" s="28" customFormat="1" ht="10.5" customHeight="1">
      <c r="A79" s="30">
        <f t="shared" si="5"/>
        <v>0.0026</v>
      </c>
      <c r="B79" s="36"/>
      <c r="C79" s="24">
        <f t="shared" si="8"/>
        <v>25</v>
      </c>
      <c r="D79" s="19">
        <f t="shared" si="10"/>
        <v>6.52196</v>
      </c>
      <c r="E79" s="19">
        <f t="shared" si="10"/>
        <v>5.39646</v>
      </c>
      <c r="F79" s="19">
        <f t="shared" si="10"/>
        <v>5.10473</v>
      </c>
      <c r="G79" s="19">
        <f t="shared" si="10"/>
        <v>5.02037</v>
      </c>
      <c r="H79" s="19">
        <f t="shared" si="10"/>
        <v>4.92859</v>
      </c>
      <c r="I79" s="19">
        <f t="shared" si="10"/>
        <v>4.9052</v>
      </c>
      <c r="J79" s="19">
        <f t="shared" si="10"/>
        <v>4.81279</v>
      </c>
      <c r="K79" s="19">
        <f t="shared" si="7"/>
        <v>4.70248</v>
      </c>
      <c r="L79" s="19">
        <f t="shared" si="7"/>
        <v>4.52172</v>
      </c>
      <c r="M79" s="19">
        <f t="shared" si="7"/>
        <v>3.96614</v>
      </c>
      <c r="N79" s="19">
        <f t="shared" si="7"/>
        <v>3.05601</v>
      </c>
    </row>
    <row r="80" spans="1:14" s="28" customFormat="1" ht="10.5" customHeight="1">
      <c r="A80" s="30">
        <f t="shared" si="5"/>
        <v>0.0026</v>
      </c>
      <c r="B80" s="36"/>
      <c r="C80" s="24">
        <f t="shared" si="8"/>
        <v>26</v>
      </c>
      <c r="D80" s="19">
        <f t="shared" si="10"/>
        <v>6.52358</v>
      </c>
      <c r="E80" s="19">
        <f t="shared" si="10"/>
        <v>5.39766</v>
      </c>
      <c r="F80" s="19">
        <f t="shared" si="10"/>
        <v>5.10583</v>
      </c>
      <c r="G80" s="19">
        <f t="shared" si="10"/>
        <v>5.02145</v>
      </c>
      <c r="H80" s="19">
        <f t="shared" si="10"/>
        <v>4.92966</v>
      </c>
      <c r="I80" s="19">
        <f t="shared" si="10"/>
        <v>4.90626</v>
      </c>
      <c r="J80" s="19">
        <f t="shared" si="10"/>
        <v>4.81383</v>
      </c>
      <c r="K80" s="19">
        <f t="shared" si="7"/>
        <v>4.7035</v>
      </c>
      <c r="L80" s="19">
        <f t="shared" si="7"/>
        <v>4.52269</v>
      </c>
      <c r="M80" s="19">
        <f t="shared" si="7"/>
        <v>3.96699</v>
      </c>
      <c r="N80" s="19">
        <f t="shared" si="7"/>
        <v>3.05667</v>
      </c>
    </row>
    <row r="81" spans="1:14" s="28" customFormat="1" ht="10.5" customHeight="1">
      <c r="A81" s="30">
        <f t="shared" si="5"/>
        <v>0.0026</v>
      </c>
      <c r="B81" s="36"/>
      <c r="C81" s="21">
        <f t="shared" si="8"/>
        <v>27</v>
      </c>
      <c r="D81" s="22">
        <f t="shared" si="10"/>
        <v>6.5252</v>
      </c>
      <c r="E81" s="22">
        <f t="shared" si="10"/>
        <v>5.39886</v>
      </c>
      <c r="F81" s="22">
        <f t="shared" si="10"/>
        <v>5.10693</v>
      </c>
      <c r="G81" s="22">
        <f t="shared" si="10"/>
        <v>5.02253</v>
      </c>
      <c r="H81" s="22">
        <f t="shared" si="10"/>
        <v>4.93072</v>
      </c>
      <c r="I81" s="22">
        <f t="shared" si="10"/>
        <v>4.90732</v>
      </c>
      <c r="J81" s="22">
        <f t="shared" si="10"/>
        <v>4.81486</v>
      </c>
      <c r="K81" s="22">
        <f t="shared" si="7"/>
        <v>4.70451</v>
      </c>
      <c r="L81" s="22">
        <f t="shared" si="7"/>
        <v>4.52367</v>
      </c>
      <c r="M81" s="22">
        <f t="shared" si="7"/>
        <v>3.96785</v>
      </c>
      <c r="N81" s="22">
        <f t="shared" si="7"/>
        <v>3.05732</v>
      </c>
    </row>
    <row r="82" spans="1:14" s="28" customFormat="1" ht="10.5" customHeight="1">
      <c r="A82" s="30">
        <f t="shared" si="5"/>
        <v>0.0026</v>
      </c>
      <c r="B82" s="36"/>
      <c r="C82" s="24">
        <f t="shared" si="8"/>
        <v>28</v>
      </c>
      <c r="D82" s="19">
        <f t="shared" si="10"/>
        <v>6.52682</v>
      </c>
      <c r="E82" s="19">
        <f t="shared" si="10"/>
        <v>5.40006</v>
      </c>
      <c r="F82" s="19">
        <f t="shared" si="10"/>
        <v>5.10803</v>
      </c>
      <c r="G82" s="19">
        <f t="shared" si="10"/>
        <v>5.02362</v>
      </c>
      <c r="H82" s="19">
        <f t="shared" si="10"/>
        <v>4.93178</v>
      </c>
      <c r="I82" s="19">
        <f t="shared" si="10"/>
        <v>4.90838</v>
      </c>
      <c r="J82" s="19">
        <f t="shared" si="10"/>
        <v>4.8159</v>
      </c>
      <c r="K82" s="19">
        <f t="shared" si="7"/>
        <v>4.70552</v>
      </c>
      <c r="L82" s="19">
        <f t="shared" si="7"/>
        <v>4.52464</v>
      </c>
      <c r="M82" s="19">
        <f t="shared" si="7"/>
        <v>3.9687</v>
      </c>
      <c r="N82" s="19">
        <f t="shared" si="7"/>
        <v>3.05798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5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55601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2011-09-15T13:45:30Z</dcterms:created>
  <dcterms:modified xsi:type="dcterms:W3CDTF">2011-09-15T15:58:02Z</dcterms:modified>
  <cp:category/>
  <cp:version/>
  <cp:contentType/>
  <cp:contentStatus/>
</cp:coreProperties>
</file>