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október 2010" sheetId="1" r:id="rId1"/>
  </sheets>
  <externalReferences>
    <externalReference r:id="rId4"/>
  </externalReferences>
  <definedNames>
    <definedName name="Dags_visit_naest">'Verð október 2010'!$A$14</definedName>
    <definedName name="LVT">'Verð október 2010'!$C$9</definedName>
    <definedName name="NVT">'Verð október 2010'!$C$10</definedName>
    <definedName name="NvtNæstaMánaðar">'[1]Forsendur'!$D$4</definedName>
    <definedName name="NvtÞessaMánaðar">'[1]Forsendur'!$C$4</definedName>
    <definedName name="_xlnm.Print_Area" localSheetId="0">'Verð október 2010'!$B$7:$N$44,'Verð október 2010'!$B$46:$N$82</definedName>
    <definedName name="_xlnm.Print_Titles" localSheetId="0">'Verð október 2010'!$1:$5</definedName>
    <definedName name="Verdb_raun">'Verð október 2010'!$C$14</definedName>
    <definedName name="verdbspa">'Verð október 2010'!$C$13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<sst xmlns="http://schemas.openxmlformats.org/spreadsheetml/2006/main" count="39" uniqueCount="33">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</sst>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0\10-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október 2010"/>
    </sheetNames>
    <sheetDataSet>
      <sheetData sheetId="0">
        <row r="2">
          <cell r="C2">
            <v>40452</v>
          </cell>
        </row>
        <row r="3">
          <cell r="C3">
            <v>7160</v>
          </cell>
          <cell r="D3">
            <v>7160</v>
          </cell>
        </row>
        <row r="4">
          <cell r="C4">
            <v>362.6</v>
          </cell>
          <cell r="D4">
            <v>362.6</v>
          </cell>
        </row>
        <row r="5">
          <cell r="D5">
            <v>40449</v>
          </cell>
        </row>
        <row r="6">
          <cell r="D6">
            <v>0</v>
          </cell>
        </row>
        <row r="7">
          <cell r="C7">
            <v>0</v>
          </cell>
        </row>
        <row r="8">
          <cell r="D8">
            <v>40478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Q48" sqref="Q48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40452</v>
      </c>
      <c r="I1" s="4">
        <f>'[1]Forsendur'!$C$2</f>
        <v>40452</v>
      </c>
    </row>
    <row r="2" spans="11:12" ht="15" customHeight="1" thickBot="1">
      <c r="K2" s="5" t="s">
        <v>1</v>
      </c>
      <c r="L2" s="6">
        <f>'[1]Forsendur'!C2</f>
        <v>40452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7160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362.6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0</v>
      </c>
      <c r="D13" s="14"/>
      <c r="N13" s="15"/>
    </row>
    <row r="14" spans="1:14" ht="10.5" customHeight="1">
      <c r="A14" s="16">
        <f>IF(DAY('[1]Forsendur'!D5)&lt;1,32,DAY('[1]Forsendur'!D5))</f>
        <v>28</v>
      </c>
      <c r="B14" s="1" t="str">
        <f>IF(C14&lt;0,"Lækkun vísitölu","Hækkun vísitölu")</f>
        <v>Hækkun vísitölu</v>
      </c>
      <c r="C14" s="13">
        <f>IF(AND('[1]Forsendur'!D3&gt;0,'[1]Forsendur'!D4&gt;0),ROUND('[1]Forsendur'!D4/'[1]Forsendur'!C4-1,4),0)</f>
        <v>0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0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8.54274</v>
      </c>
      <c r="E16" s="19">
        <f t="shared" si="0"/>
        <v>7.54218</v>
      </c>
      <c r="F16" s="19">
        <f t="shared" si="0"/>
        <v>7.76043</v>
      </c>
      <c r="G16" s="19">
        <f t="shared" si="0"/>
        <v>7.60518</v>
      </c>
      <c r="H16" s="19">
        <f t="shared" si="0"/>
        <v>7.2135</v>
      </c>
      <c r="I16" s="19">
        <f>ROUND(100000*LVT/I$11*((1+I$12/100)^((DAYS360(I$6,$L$2)+$C16-1)/360)*((1+$A16)^(($C16-15)/30)))/100000,5)</f>
        <v>6.76714</v>
      </c>
      <c r="J16" s="19">
        <f t="shared" si="0"/>
        <v>6.66511</v>
      </c>
      <c r="K16" s="19">
        <f t="shared" si="0"/>
        <v>6.56051</v>
      </c>
      <c r="L16" s="19">
        <f t="shared" si="0"/>
        <v>6.36667</v>
      </c>
      <c r="M16" s="19">
        <f t="shared" si="0"/>
        <v>6.23456</v>
      </c>
      <c r="N16" s="19">
        <f t="shared" si="0"/>
        <v>6.04189</v>
      </c>
    </row>
    <row r="17" spans="1:14" ht="10.5" customHeight="1">
      <c r="A17" s="17">
        <f aca="true" t="shared" si="1" ref="A17:A43">IF(Dags_visit_naest&gt;C17,verdbspa,Verdb_raun)</f>
        <v>0</v>
      </c>
      <c r="B17" s="20"/>
      <c r="C17" s="10">
        <f aca="true" t="shared" si="2" ref="C17:C43">C16+1</f>
        <v>2</v>
      </c>
      <c r="D17" s="19">
        <f t="shared" si="0"/>
        <v>8.54406</v>
      </c>
      <c r="E17" s="19">
        <f t="shared" si="0"/>
        <v>7.54336</v>
      </c>
      <c r="F17" s="19">
        <f t="shared" si="0"/>
        <v>7.76168</v>
      </c>
      <c r="G17" s="19">
        <f t="shared" si="0"/>
        <v>7.60641</v>
      </c>
      <c r="H17" s="19">
        <f t="shared" si="0"/>
        <v>7.21467</v>
      </c>
      <c r="I17" s="19">
        <f t="shared" si="0"/>
        <v>6.76824</v>
      </c>
      <c r="J17" s="19">
        <f t="shared" si="0"/>
        <v>6.66619</v>
      </c>
      <c r="K17" s="19">
        <f t="shared" si="0"/>
        <v>6.56157</v>
      </c>
      <c r="L17" s="19">
        <f t="shared" si="0"/>
        <v>6.3677</v>
      </c>
      <c r="M17" s="19">
        <f t="shared" si="0"/>
        <v>6.23557</v>
      </c>
      <c r="N17" s="19">
        <f t="shared" si="0"/>
        <v>6.04287</v>
      </c>
    </row>
    <row r="18" spans="1:14" ht="10.5" customHeight="1">
      <c r="A18" s="17">
        <f t="shared" si="1"/>
        <v>0</v>
      </c>
      <c r="B18" s="20"/>
      <c r="C18" s="21">
        <f t="shared" si="2"/>
        <v>3</v>
      </c>
      <c r="D18" s="22">
        <f t="shared" si="0"/>
        <v>8.54539</v>
      </c>
      <c r="E18" s="22">
        <f t="shared" si="0"/>
        <v>7.54453</v>
      </c>
      <c r="F18" s="22">
        <f t="shared" si="0"/>
        <v>7.76294</v>
      </c>
      <c r="G18" s="22">
        <f t="shared" si="0"/>
        <v>7.60764</v>
      </c>
      <c r="H18" s="22">
        <f t="shared" si="0"/>
        <v>7.21584</v>
      </c>
      <c r="I18" s="22">
        <f t="shared" si="0"/>
        <v>6.76934</v>
      </c>
      <c r="J18" s="22">
        <f t="shared" si="0"/>
        <v>6.66726</v>
      </c>
      <c r="K18" s="22">
        <f t="shared" si="0"/>
        <v>6.56263</v>
      </c>
      <c r="L18" s="22">
        <f t="shared" si="0"/>
        <v>6.36873</v>
      </c>
      <c r="M18" s="22">
        <f t="shared" si="0"/>
        <v>6.23658</v>
      </c>
      <c r="N18" s="22">
        <f t="shared" si="0"/>
        <v>6.04384</v>
      </c>
    </row>
    <row r="19" spans="1:14" ht="10.5" customHeight="1">
      <c r="A19" s="17">
        <f t="shared" si="1"/>
        <v>0</v>
      </c>
      <c r="B19" s="20"/>
      <c r="C19" s="10">
        <f t="shared" si="2"/>
        <v>4</v>
      </c>
      <c r="D19" s="19">
        <f t="shared" si="0"/>
        <v>8.54672</v>
      </c>
      <c r="E19" s="19">
        <f t="shared" si="0"/>
        <v>7.5457</v>
      </c>
      <c r="F19" s="19">
        <f t="shared" si="0"/>
        <v>7.7642</v>
      </c>
      <c r="G19" s="19">
        <f t="shared" si="0"/>
        <v>7.60887</v>
      </c>
      <c r="H19" s="19">
        <f t="shared" si="0"/>
        <v>7.217</v>
      </c>
      <c r="I19" s="19">
        <f t="shared" si="0"/>
        <v>6.77043</v>
      </c>
      <c r="J19" s="19">
        <f t="shared" si="0"/>
        <v>6.66834</v>
      </c>
      <c r="K19" s="19">
        <f t="shared" si="0"/>
        <v>6.56369</v>
      </c>
      <c r="L19" s="19">
        <f t="shared" si="0"/>
        <v>6.36976</v>
      </c>
      <c r="M19" s="19">
        <f t="shared" si="0"/>
        <v>6.23759</v>
      </c>
      <c r="N19" s="19">
        <f t="shared" si="0"/>
        <v>6.04482</v>
      </c>
    </row>
    <row r="20" spans="1:14" ht="10.5" customHeight="1">
      <c r="A20" s="17">
        <f t="shared" si="1"/>
        <v>0</v>
      </c>
      <c r="B20" s="20"/>
      <c r="C20" s="10">
        <f t="shared" si="2"/>
        <v>5</v>
      </c>
      <c r="D20" s="19">
        <f t="shared" si="0"/>
        <v>8.54804</v>
      </c>
      <c r="E20" s="19">
        <f t="shared" si="0"/>
        <v>7.54687</v>
      </c>
      <c r="F20" s="19">
        <f t="shared" si="0"/>
        <v>7.76545</v>
      </c>
      <c r="G20" s="19">
        <f t="shared" si="0"/>
        <v>7.61011</v>
      </c>
      <c r="H20" s="19">
        <f t="shared" si="0"/>
        <v>7.21817</v>
      </c>
      <c r="I20" s="19">
        <f t="shared" si="0"/>
        <v>6.77153</v>
      </c>
      <c r="J20" s="19">
        <f t="shared" si="0"/>
        <v>6.66942</v>
      </c>
      <c r="K20" s="19">
        <f t="shared" si="0"/>
        <v>6.56476</v>
      </c>
      <c r="L20" s="19">
        <f t="shared" si="0"/>
        <v>6.37079</v>
      </c>
      <c r="M20" s="19">
        <f t="shared" si="0"/>
        <v>6.2386</v>
      </c>
      <c r="N20" s="19">
        <f t="shared" si="0"/>
        <v>6.0458</v>
      </c>
    </row>
    <row r="21" spans="1:14" s="25" customFormat="1" ht="10.5" customHeight="1">
      <c r="A21" s="23">
        <f t="shared" si="1"/>
        <v>0</v>
      </c>
      <c r="B21" s="24"/>
      <c r="C21" s="21">
        <f t="shared" si="2"/>
        <v>6</v>
      </c>
      <c r="D21" s="22">
        <f t="shared" si="0"/>
        <v>8.54937</v>
      </c>
      <c r="E21" s="22">
        <f t="shared" si="0"/>
        <v>7.54804</v>
      </c>
      <c r="F21" s="22">
        <f t="shared" si="0"/>
        <v>7.76671</v>
      </c>
      <c r="G21" s="22">
        <f t="shared" si="0"/>
        <v>7.61134</v>
      </c>
      <c r="H21" s="22">
        <f t="shared" si="0"/>
        <v>7.21934</v>
      </c>
      <c r="I21" s="22">
        <f t="shared" si="0"/>
        <v>6.77262</v>
      </c>
      <c r="J21" s="22">
        <f t="shared" si="0"/>
        <v>6.6705</v>
      </c>
      <c r="K21" s="22">
        <f t="shared" si="0"/>
        <v>6.56582</v>
      </c>
      <c r="L21" s="22">
        <f t="shared" si="0"/>
        <v>6.37182</v>
      </c>
      <c r="M21" s="22">
        <f t="shared" si="0"/>
        <v>6.23961</v>
      </c>
      <c r="N21" s="22">
        <f t="shared" si="0"/>
        <v>6.04678</v>
      </c>
    </row>
    <row r="22" spans="1:14" ht="10.5" customHeight="1">
      <c r="A22" s="17">
        <f t="shared" si="1"/>
        <v>0</v>
      </c>
      <c r="B22" s="20"/>
      <c r="C22" s="10">
        <f t="shared" si="2"/>
        <v>7</v>
      </c>
      <c r="D22" s="19">
        <f t="shared" si="0"/>
        <v>8.5507</v>
      </c>
      <c r="E22" s="19">
        <f t="shared" si="0"/>
        <v>7.54922</v>
      </c>
      <c r="F22" s="19">
        <f t="shared" si="0"/>
        <v>7.76797</v>
      </c>
      <c r="G22" s="19">
        <f t="shared" si="0"/>
        <v>7.61257</v>
      </c>
      <c r="H22" s="19">
        <f t="shared" si="0"/>
        <v>7.22051</v>
      </c>
      <c r="I22" s="19">
        <f t="shared" si="0"/>
        <v>6.77372</v>
      </c>
      <c r="J22" s="19">
        <f t="shared" si="0"/>
        <v>6.67158</v>
      </c>
      <c r="K22" s="19">
        <f t="shared" si="0"/>
        <v>6.56688</v>
      </c>
      <c r="L22" s="19">
        <f t="shared" si="0"/>
        <v>6.37285</v>
      </c>
      <c r="M22" s="19">
        <f t="shared" si="0"/>
        <v>6.24062</v>
      </c>
      <c r="N22" s="19">
        <f t="shared" si="0"/>
        <v>6.04776</v>
      </c>
    </row>
    <row r="23" spans="1:14" ht="10.5" customHeight="1">
      <c r="A23" s="17">
        <f t="shared" si="1"/>
        <v>0</v>
      </c>
      <c r="B23" s="20"/>
      <c r="C23" s="10">
        <f t="shared" si="2"/>
        <v>8</v>
      </c>
      <c r="D23" s="19">
        <f t="shared" si="0"/>
        <v>8.55203</v>
      </c>
      <c r="E23" s="19">
        <f t="shared" si="0"/>
        <v>7.55039</v>
      </c>
      <c r="F23" s="19">
        <f t="shared" si="0"/>
        <v>7.76922</v>
      </c>
      <c r="G23" s="19">
        <f t="shared" si="0"/>
        <v>7.6138</v>
      </c>
      <c r="H23" s="19">
        <f t="shared" si="0"/>
        <v>7.22168</v>
      </c>
      <c r="I23" s="19">
        <f t="shared" si="0"/>
        <v>6.77482</v>
      </c>
      <c r="J23" s="19">
        <f t="shared" si="0"/>
        <v>6.67266</v>
      </c>
      <c r="K23" s="19">
        <f t="shared" si="0"/>
        <v>6.56794</v>
      </c>
      <c r="L23" s="19">
        <f t="shared" si="0"/>
        <v>6.37388</v>
      </c>
      <c r="M23" s="19">
        <f t="shared" si="0"/>
        <v>6.24163</v>
      </c>
      <c r="N23" s="19">
        <f t="shared" si="0"/>
        <v>6.04874</v>
      </c>
    </row>
    <row r="24" spans="1:14" s="25" customFormat="1" ht="10.5" customHeight="1">
      <c r="A24" s="17">
        <f t="shared" si="1"/>
        <v>0</v>
      </c>
      <c r="B24" s="20"/>
      <c r="C24" s="21">
        <f t="shared" si="2"/>
        <v>9</v>
      </c>
      <c r="D24" s="22">
        <f t="shared" si="0"/>
        <v>8.55336</v>
      </c>
      <c r="E24" s="22">
        <f t="shared" si="0"/>
        <v>7.55156</v>
      </c>
      <c r="F24" s="22">
        <f t="shared" si="0"/>
        <v>7.77048</v>
      </c>
      <c r="G24" s="22">
        <f t="shared" si="0"/>
        <v>7.61503</v>
      </c>
      <c r="H24" s="22">
        <f t="shared" si="0"/>
        <v>7.22285</v>
      </c>
      <c r="I24" s="22">
        <f t="shared" si="0"/>
        <v>6.77591</v>
      </c>
      <c r="J24" s="22">
        <f t="shared" si="0"/>
        <v>6.67374</v>
      </c>
      <c r="K24" s="22">
        <f t="shared" si="0"/>
        <v>6.56901</v>
      </c>
      <c r="L24" s="22">
        <f t="shared" si="0"/>
        <v>6.37492</v>
      </c>
      <c r="M24" s="22">
        <f t="shared" si="0"/>
        <v>6.24264</v>
      </c>
      <c r="N24" s="22">
        <f t="shared" si="0"/>
        <v>6.04972</v>
      </c>
    </row>
    <row r="25" spans="1:14" s="25" customFormat="1" ht="10.5" customHeight="1">
      <c r="A25" s="17">
        <f t="shared" si="1"/>
        <v>0</v>
      </c>
      <c r="B25" s="20"/>
      <c r="C25" s="26">
        <f t="shared" si="2"/>
        <v>10</v>
      </c>
      <c r="D25" s="19">
        <f t="shared" si="0"/>
        <v>8.55468</v>
      </c>
      <c r="E25" s="19">
        <f t="shared" si="0"/>
        <v>7.55273</v>
      </c>
      <c r="F25" s="19">
        <f t="shared" si="0"/>
        <v>7.77174</v>
      </c>
      <c r="G25" s="19">
        <f t="shared" si="0"/>
        <v>7.61627</v>
      </c>
      <c r="H25" s="19">
        <f t="shared" si="0"/>
        <v>7.22402</v>
      </c>
      <c r="I25" s="19">
        <f t="shared" si="0"/>
        <v>6.77701</v>
      </c>
      <c r="J25" s="19">
        <f t="shared" si="0"/>
        <v>6.67482</v>
      </c>
      <c r="K25" s="19">
        <f t="shared" si="0"/>
        <v>6.57007</v>
      </c>
      <c r="L25" s="19">
        <f t="shared" si="0"/>
        <v>6.37595</v>
      </c>
      <c r="M25" s="19">
        <f t="shared" si="0"/>
        <v>6.24365</v>
      </c>
      <c r="N25" s="19">
        <f t="shared" si="0"/>
        <v>6.05069</v>
      </c>
    </row>
    <row r="26" spans="1:14" s="28" customFormat="1" ht="10.5" customHeight="1">
      <c r="A26" s="17">
        <f t="shared" si="1"/>
        <v>0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8.55601</v>
      </c>
      <c r="E26" s="19">
        <f t="shared" si="3"/>
        <v>7.55391</v>
      </c>
      <c r="F26" s="19">
        <f t="shared" si="3"/>
        <v>7.773</v>
      </c>
      <c r="G26" s="19">
        <f t="shared" si="3"/>
        <v>7.6175</v>
      </c>
      <c r="H26" s="19">
        <f t="shared" si="3"/>
        <v>7.22519</v>
      </c>
      <c r="I26" s="19">
        <f t="shared" si="3"/>
        <v>6.77811</v>
      </c>
      <c r="J26" s="19">
        <f t="shared" si="3"/>
        <v>6.6759</v>
      </c>
      <c r="K26" s="19">
        <f t="shared" si="3"/>
        <v>6.57113</v>
      </c>
      <c r="L26" s="19">
        <f t="shared" si="3"/>
        <v>6.37698</v>
      </c>
      <c r="M26" s="19">
        <f t="shared" si="3"/>
        <v>6.24466</v>
      </c>
      <c r="N26" s="19">
        <f t="shared" si="3"/>
        <v>6.05167</v>
      </c>
    </row>
    <row r="27" spans="1:14" s="28" customFormat="1" ht="10.5" customHeight="1">
      <c r="A27" s="29">
        <f t="shared" si="1"/>
        <v>0</v>
      </c>
      <c r="B27" s="27"/>
      <c r="C27" s="21">
        <f t="shared" si="2"/>
        <v>12</v>
      </c>
      <c r="D27" s="22">
        <f t="shared" si="3"/>
        <v>8.55734</v>
      </c>
      <c r="E27" s="22">
        <f t="shared" si="3"/>
        <v>7.55508</v>
      </c>
      <c r="F27" s="22">
        <f t="shared" si="3"/>
        <v>7.77426</v>
      </c>
      <c r="G27" s="22">
        <f t="shared" si="3"/>
        <v>7.61873</v>
      </c>
      <c r="H27" s="22">
        <f t="shared" si="3"/>
        <v>7.22636</v>
      </c>
      <c r="I27" s="22">
        <f t="shared" si="3"/>
        <v>6.7792</v>
      </c>
      <c r="J27" s="22">
        <f t="shared" si="3"/>
        <v>6.67698</v>
      </c>
      <c r="K27" s="22">
        <f t="shared" si="3"/>
        <v>6.5722</v>
      </c>
      <c r="L27" s="22">
        <f t="shared" si="3"/>
        <v>6.37801</v>
      </c>
      <c r="M27" s="22">
        <f t="shared" si="3"/>
        <v>6.24567</v>
      </c>
      <c r="N27" s="22">
        <f t="shared" si="3"/>
        <v>6.05265</v>
      </c>
    </row>
    <row r="28" spans="1:14" s="28" customFormat="1" ht="10.5" customHeight="1">
      <c r="A28" s="29">
        <f t="shared" si="1"/>
        <v>0</v>
      </c>
      <c r="B28" s="27"/>
      <c r="C28" s="26">
        <f t="shared" si="2"/>
        <v>13</v>
      </c>
      <c r="D28" s="19">
        <f t="shared" si="3"/>
        <v>8.55867</v>
      </c>
      <c r="E28" s="19">
        <f t="shared" si="3"/>
        <v>7.55625</v>
      </c>
      <c r="F28" s="19">
        <f t="shared" si="3"/>
        <v>7.77551</v>
      </c>
      <c r="G28" s="19">
        <f t="shared" si="3"/>
        <v>7.61997</v>
      </c>
      <c r="H28" s="19">
        <f t="shared" si="3"/>
        <v>7.22753</v>
      </c>
      <c r="I28" s="19">
        <f t="shared" si="3"/>
        <v>6.7803</v>
      </c>
      <c r="J28" s="19">
        <f t="shared" si="3"/>
        <v>6.67806</v>
      </c>
      <c r="K28" s="19">
        <f t="shared" si="3"/>
        <v>6.57326</v>
      </c>
      <c r="L28" s="19">
        <f t="shared" si="3"/>
        <v>6.37904</v>
      </c>
      <c r="M28" s="19">
        <f t="shared" si="3"/>
        <v>6.24668</v>
      </c>
      <c r="N28" s="19">
        <f t="shared" si="3"/>
        <v>6.05363</v>
      </c>
    </row>
    <row r="29" spans="1:14" s="28" customFormat="1" ht="10.5" customHeight="1">
      <c r="A29" s="30">
        <f t="shared" si="1"/>
        <v>0</v>
      </c>
      <c r="B29" s="27"/>
      <c r="C29" s="26">
        <f t="shared" si="2"/>
        <v>14</v>
      </c>
      <c r="D29" s="19">
        <f t="shared" si="3"/>
        <v>8.56</v>
      </c>
      <c r="E29" s="19">
        <f t="shared" si="3"/>
        <v>7.55743</v>
      </c>
      <c r="F29" s="19">
        <f t="shared" si="3"/>
        <v>7.77677</v>
      </c>
      <c r="G29" s="19">
        <f t="shared" si="3"/>
        <v>7.6212</v>
      </c>
      <c r="H29" s="19">
        <f t="shared" si="3"/>
        <v>7.2287</v>
      </c>
      <c r="I29" s="19">
        <f t="shared" si="3"/>
        <v>6.7814</v>
      </c>
      <c r="J29" s="19">
        <f t="shared" si="3"/>
        <v>6.67915</v>
      </c>
      <c r="K29" s="19">
        <f t="shared" si="3"/>
        <v>6.57433</v>
      </c>
      <c r="L29" s="19">
        <f t="shared" si="3"/>
        <v>6.38008</v>
      </c>
      <c r="M29" s="19">
        <f t="shared" si="3"/>
        <v>6.24769</v>
      </c>
      <c r="N29" s="19">
        <f t="shared" si="3"/>
        <v>6.05461</v>
      </c>
    </row>
    <row r="30" spans="1:14" s="28" customFormat="1" ht="10.5" customHeight="1">
      <c r="A30" s="30">
        <f t="shared" si="1"/>
        <v>0</v>
      </c>
      <c r="B30" s="27"/>
      <c r="C30" s="21">
        <f t="shared" si="2"/>
        <v>15</v>
      </c>
      <c r="D30" s="22">
        <f t="shared" si="3"/>
        <v>8.56133</v>
      </c>
      <c r="E30" s="22">
        <f t="shared" si="3"/>
        <v>7.5586</v>
      </c>
      <c r="F30" s="22">
        <f t="shared" si="3"/>
        <v>7.77803</v>
      </c>
      <c r="G30" s="22">
        <f t="shared" si="3"/>
        <v>7.62243</v>
      </c>
      <c r="H30" s="22">
        <f t="shared" si="3"/>
        <v>7.22987</v>
      </c>
      <c r="I30" s="22">
        <f t="shared" si="3"/>
        <v>6.7825</v>
      </c>
      <c r="J30" s="22">
        <f t="shared" si="3"/>
        <v>6.68023</v>
      </c>
      <c r="K30" s="22">
        <f t="shared" si="3"/>
        <v>6.57539</v>
      </c>
      <c r="L30" s="22">
        <f t="shared" si="3"/>
        <v>6.38111</v>
      </c>
      <c r="M30" s="22">
        <f t="shared" si="3"/>
        <v>6.2487</v>
      </c>
      <c r="N30" s="22">
        <f t="shared" si="3"/>
        <v>6.05559</v>
      </c>
    </row>
    <row r="31" spans="1:14" s="28" customFormat="1" ht="10.5" customHeight="1">
      <c r="A31" s="30">
        <f t="shared" si="1"/>
        <v>0</v>
      </c>
      <c r="C31" s="26">
        <f t="shared" si="2"/>
        <v>16</v>
      </c>
      <c r="D31" s="19">
        <f t="shared" si="3"/>
        <v>8.56266</v>
      </c>
      <c r="E31" s="19">
        <f t="shared" si="3"/>
        <v>7.55977</v>
      </c>
      <c r="F31" s="19">
        <f t="shared" si="3"/>
        <v>7.77929</v>
      </c>
      <c r="G31" s="19">
        <f t="shared" si="3"/>
        <v>7.62367</v>
      </c>
      <c r="H31" s="19">
        <f t="shared" si="3"/>
        <v>7.23104</v>
      </c>
      <c r="I31" s="19">
        <f t="shared" si="3"/>
        <v>6.78359</v>
      </c>
      <c r="J31" s="19">
        <f t="shared" si="3"/>
        <v>6.68131</v>
      </c>
      <c r="K31" s="19">
        <f t="shared" si="3"/>
        <v>6.57645</v>
      </c>
      <c r="L31" s="19">
        <f t="shared" si="3"/>
        <v>6.38214</v>
      </c>
      <c r="M31" s="19">
        <f t="shared" si="3"/>
        <v>6.24972</v>
      </c>
      <c r="N31" s="19">
        <f t="shared" si="3"/>
        <v>6.05657</v>
      </c>
    </row>
    <row r="32" spans="1:14" s="28" customFormat="1" ht="10.5" customHeight="1">
      <c r="A32" s="30">
        <f t="shared" si="1"/>
        <v>0</v>
      </c>
      <c r="C32" s="26">
        <f t="shared" si="2"/>
        <v>17</v>
      </c>
      <c r="D32" s="19">
        <f t="shared" si="3"/>
        <v>8.56399</v>
      </c>
      <c r="E32" s="19">
        <f t="shared" si="3"/>
        <v>7.56095</v>
      </c>
      <c r="F32" s="19">
        <f t="shared" si="3"/>
        <v>7.78055</v>
      </c>
      <c r="G32" s="19">
        <f t="shared" si="3"/>
        <v>7.6249</v>
      </c>
      <c r="H32" s="19">
        <f t="shared" si="3"/>
        <v>7.23221</v>
      </c>
      <c r="I32" s="19">
        <f t="shared" si="3"/>
        <v>6.78469</v>
      </c>
      <c r="J32" s="19">
        <f t="shared" si="3"/>
        <v>6.68239</v>
      </c>
      <c r="K32" s="19">
        <f t="shared" si="3"/>
        <v>6.57752</v>
      </c>
      <c r="L32" s="19">
        <f t="shared" si="3"/>
        <v>6.38318</v>
      </c>
      <c r="M32" s="19">
        <f t="shared" si="3"/>
        <v>6.25073</v>
      </c>
      <c r="N32" s="19">
        <f t="shared" si="3"/>
        <v>6.05755</v>
      </c>
    </row>
    <row r="33" spans="1:14" s="28" customFormat="1" ht="10.5" customHeight="1">
      <c r="A33" s="30">
        <f t="shared" si="1"/>
        <v>0</v>
      </c>
      <c r="C33" s="21">
        <f t="shared" si="2"/>
        <v>18</v>
      </c>
      <c r="D33" s="22">
        <f t="shared" si="3"/>
        <v>8.56532</v>
      </c>
      <c r="E33" s="22">
        <f t="shared" si="3"/>
        <v>7.56212</v>
      </c>
      <c r="F33" s="22">
        <f t="shared" si="3"/>
        <v>7.78181</v>
      </c>
      <c r="G33" s="22">
        <f t="shared" si="3"/>
        <v>7.62614</v>
      </c>
      <c r="H33" s="22">
        <f t="shared" si="3"/>
        <v>7.23338</v>
      </c>
      <c r="I33" s="22">
        <f t="shared" si="3"/>
        <v>6.78579</v>
      </c>
      <c r="J33" s="22">
        <f t="shared" si="3"/>
        <v>6.68347</v>
      </c>
      <c r="K33" s="22">
        <f t="shared" si="3"/>
        <v>6.57858</v>
      </c>
      <c r="L33" s="22">
        <f t="shared" si="3"/>
        <v>6.38421</v>
      </c>
      <c r="M33" s="22">
        <f t="shared" si="3"/>
        <v>6.25174</v>
      </c>
      <c r="N33" s="22">
        <f t="shared" si="3"/>
        <v>6.05853</v>
      </c>
    </row>
    <row r="34" spans="1:14" s="28" customFormat="1" ht="10.5" customHeight="1">
      <c r="A34" s="30">
        <f t="shared" si="1"/>
        <v>0</v>
      </c>
      <c r="C34" s="26">
        <f t="shared" si="2"/>
        <v>19</v>
      </c>
      <c r="D34" s="19">
        <f t="shared" si="3"/>
        <v>8.56665</v>
      </c>
      <c r="E34" s="19">
        <f t="shared" si="3"/>
        <v>7.5633</v>
      </c>
      <c r="F34" s="19">
        <f t="shared" si="3"/>
        <v>7.78307</v>
      </c>
      <c r="G34" s="19">
        <f t="shared" si="3"/>
        <v>7.62737</v>
      </c>
      <c r="H34" s="19">
        <f t="shared" si="3"/>
        <v>7.23455</v>
      </c>
      <c r="I34" s="19">
        <f t="shared" si="3"/>
        <v>6.78689</v>
      </c>
      <c r="J34" s="19">
        <f t="shared" si="3"/>
        <v>6.68455</v>
      </c>
      <c r="K34" s="19">
        <f t="shared" si="3"/>
        <v>6.57965</v>
      </c>
      <c r="L34" s="19">
        <f t="shared" si="3"/>
        <v>6.38524</v>
      </c>
      <c r="M34" s="19">
        <f t="shared" si="3"/>
        <v>6.25275</v>
      </c>
      <c r="N34" s="19">
        <f t="shared" si="3"/>
        <v>6.05952</v>
      </c>
    </row>
    <row r="35" spans="1:14" s="28" customFormat="1" ht="10.5" customHeight="1">
      <c r="A35" s="30">
        <f t="shared" si="1"/>
        <v>0</v>
      </c>
      <c r="C35" s="26">
        <f t="shared" si="2"/>
        <v>20</v>
      </c>
      <c r="D35" s="19">
        <f t="shared" si="3"/>
        <v>8.56798</v>
      </c>
      <c r="E35" s="19">
        <f t="shared" si="3"/>
        <v>7.56447</v>
      </c>
      <c r="F35" s="19">
        <f t="shared" si="3"/>
        <v>7.78433</v>
      </c>
      <c r="G35" s="19">
        <f t="shared" si="3"/>
        <v>7.62861</v>
      </c>
      <c r="H35" s="19">
        <f t="shared" si="3"/>
        <v>7.23572</v>
      </c>
      <c r="I35" s="19">
        <f t="shared" si="3"/>
        <v>6.78799</v>
      </c>
      <c r="J35" s="19">
        <f t="shared" si="3"/>
        <v>6.68564</v>
      </c>
      <c r="K35" s="19">
        <f t="shared" si="3"/>
        <v>6.58071</v>
      </c>
      <c r="L35" s="19">
        <f t="shared" si="3"/>
        <v>6.38628</v>
      </c>
      <c r="M35" s="19">
        <f t="shared" si="3"/>
        <v>6.25376</v>
      </c>
      <c r="N35" s="19">
        <f t="shared" si="3"/>
        <v>6.0605</v>
      </c>
    </row>
    <row r="36" spans="1:14" s="28" customFormat="1" ht="10.5" customHeight="1">
      <c r="A36" s="30">
        <f t="shared" si="1"/>
        <v>0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8.56931</v>
      </c>
      <c r="E36" s="22">
        <f t="shared" si="4"/>
        <v>7.56565</v>
      </c>
      <c r="F36" s="22">
        <f t="shared" si="4"/>
        <v>7.78559</v>
      </c>
      <c r="G36" s="22">
        <f t="shared" si="4"/>
        <v>7.62984</v>
      </c>
      <c r="H36" s="22">
        <f t="shared" si="4"/>
        <v>7.23689</v>
      </c>
      <c r="I36" s="22">
        <f t="shared" si="4"/>
        <v>6.78909</v>
      </c>
      <c r="J36" s="22">
        <f t="shared" si="4"/>
        <v>6.68672</v>
      </c>
      <c r="K36" s="22">
        <f t="shared" si="4"/>
        <v>6.58178</v>
      </c>
      <c r="L36" s="22">
        <f t="shared" si="4"/>
        <v>6.38731</v>
      </c>
      <c r="M36" s="22">
        <f t="shared" si="4"/>
        <v>6.25478</v>
      </c>
      <c r="N36" s="22">
        <f t="shared" si="4"/>
        <v>6.06148</v>
      </c>
    </row>
    <row r="37" spans="1:14" s="28" customFormat="1" ht="10.5" customHeight="1">
      <c r="A37" s="30">
        <f t="shared" si="1"/>
        <v>0</v>
      </c>
      <c r="C37" s="26">
        <f t="shared" si="2"/>
        <v>22</v>
      </c>
      <c r="D37" s="19">
        <f t="shared" si="4"/>
        <v>8.57064</v>
      </c>
      <c r="E37" s="19">
        <f t="shared" si="4"/>
        <v>7.56682</v>
      </c>
      <c r="F37" s="19">
        <f t="shared" si="4"/>
        <v>7.78685</v>
      </c>
      <c r="G37" s="19">
        <f t="shared" si="4"/>
        <v>7.63108</v>
      </c>
      <c r="H37" s="19">
        <f t="shared" si="4"/>
        <v>7.23806</v>
      </c>
      <c r="I37" s="19">
        <f t="shared" si="4"/>
        <v>6.79019</v>
      </c>
      <c r="J37" s="19">
        <f t="shared" si="4"/>
        <v>6.6878</v>
      </c>
      <c r="K37" s="19">
        <f t="shared" si="4"/>
        <v>6.58284</v>
      </c>
      <c r="L37" s="19">
        <f t="shared" si="4"/>
        <v>6.38834</v>
      </c>
      <c r="M37" s="19">
        <f t="shared" si="4"/>
        <v>6.25579</v>
      </c>
      <c r="N37" s="19">
        <f t="shared" si="4"/>
        <v>6.06246</v>
      </c>
    </row>
    <row r="38" spans="1:14" s="28" customFormat="1" ht="10.5" customHeight="1">
      <c r="A38" s="30">
        <f t="shared" si="1"/>
        <v>0</v>
      </c>
      <c r="C38" s="26">
        <f t="shared" si="2"/>
        <v>23</v>
      </c>
      <c r="D38" s="19">
        <f t="shared" si="4"/>
        <v>8.57197</v>
      </c>
      <c r="E38" s="19">
        <f t="shared" si="4"/>
        <v>7.568</v>
      </c>
      <c r="F38" s="19">
        <f t="shared" si="4"/>
        <v>7.78811</v>
      </c>
      <c r="G38" s="19">
        <f t="shared" si="4"/>
        <v>7.63231</v>
      </c>
      <c r="H38" s="19">
        <f t="shared" si="4"/>
        <v>7.23923</v>
      </c>
      <c r="I38" s="19">
        <f t="shared" si="4"/>
        <v>6.79128</v>
      </c>
      <c r="J38" s="19">
        <f t="shared" si="4"/>
        <v>6.68888</v>
      </c>
      <c r="K38" s="19">
        <f t="shared" si="4"/>
        <v>6.58391</v>
      </c>
      <c r="L38" s="19">
        <f t="shared" si="4"/>
        <v>6.38938</v>
      </c>
      <c r="M38" s="19">
        <f t="shared" si="4"/>
        <v>6.2568</v>
      </c>
      <c r="N38" s="19">
        <f t="shared" si="4"/>
        <v>6.06344</v>
      </c>
    </row>
    <row r="39" spans="1:14" s="28" customFormat="1" ht="10.5" customHeight="1">
      <c r="A39" s="30">
        <f t="shared" si="1"/>
        <v>0</v>
      </c>
      <c r="C39" s="21">
        <f t="shared" si="2"/>
        <v>24</v>
      </c>
      <c r="D39" s="22">
        <f t="shared" si="4"/>
        <v>8.5733</v>
      </c>
      <c r="E39" s="22">
        <f t="shared" si="4"/>
        <v>7.56917</v>
      </c>
      <c r="F39" s="22">
        <f t="shared" si="4"/>
        <v>7.78937</v>
      </c>
      <c r="G39" s="22">
        <f t="shared" si="4"/>
        <v>7.63355</v>
      </c>
      <c r="H39" s="22">
        <f t="shared" si="4"/>
        <v>7.2404</v>
      </c>
      <c r="I39" s="22">
        <f t="shared" si="4"/>
        <v>6.79238</v>
      </c>
      <c r="J39" s="22">
        <f t="shared" si="4"/>
        <v>6.68997</v>
      </c>
      <c r="K39" s="22">
        <f t="shared" si="4"/>
        <v>6.58498</v>
      </c>
      <c r="L39" s="22">
        <f t="shared" si="4"/>
        <v>6.39041</v>
      </c>
      <c r="M39" s="22">
        <f t="shared" si="4"/>
        <v>6.25781</v>
      </c>
      <c r="N39" s="22">
        <f t="shared" si="4"/>
        <v>6.06442</v>
      </c>
    </row>
    <row r="40" spans="1:14" s="28" customFormat="1" ht="10.5" customHeight="1">
      <c r="A40" s="30">
        <f t="shared" si="1"/>
        <v>0</v>
      </c>
      <c r="C40" s="26">
        <f t="shared" si="2"/>
        <v>25</v>
      </c>
      <c r="D40" s="19">
        <f t="shared" si="4"/>
        <v>8.57464</v>
      </c>
      <c r="E40" s="19">
        <f t="shared" si="4"/>
        <v>7.57035</v>
      </c>
      <c r="F40" s="19">
        <f t="shared" si="4"/>
        <v>7.79063</v>
      </c>
      <c r="G40" s="19">
        <f t="shared" si="4"/>
        <v>7.63478</v>
      </c>
      <c r="H40" s="19">
        <f t="shared" si="4"/>
        <v>7.24158</v>
      </c>
      <c r="I40" s="19">
        <f t="shared" si="4"/>
        <v>6.79348</v>
      </c>
      <c r="J40" s="19">
        <f t="shared" si="4"/>
        <v>6.69105</v>
      </c>
      <c r="K40" s="19">
        <f t="shared" si="4"/>
        <v>6.58604</v>
      </c>
      <c r="L40" s="19">
        <f t="shared" si="4"/>
        <v>6.39145</v>
      </c>
      <c r="M40" s="19">
        <f t="shared" si="4"/>
        <v>6.25883</v>
      </c>
      <c r="N40" s="19">
        <f t="shared" si="4"/>
        <v>6.0654</v>
      </c>
    </row>
    <row r="41" spans="1:14" s="28" customFormat="1" ht="10.5" customHeight="1">
      <c r="A41" s="30">
        <f t="shared" si="1"/>
        <v>0</v>
      </c>
      <c r="C41" s="26">
        <f t="shared" si="2"/>
        <v>26</v>
      </c>
      <c r="D41" s="19">
        <f t="shared" si="4"/>
        <v>8.57597</v>
      </c>
      <c r="E41" s="19">
        <f t="shared" si="4"/>
        <v>7.57152</v>
      </c>
      <c r="F41" s="19">
        <f t="shared" si="4"/>
        <v>7.79189</v>
      </c>
      <c r="G41" s="19">
        <f t="shared" si="4"/>
        <v>7.63602</v>
      </c>
      <c r="H41" s="19">
        <f t="shared" si="4"/>
        <v>7.24275</v>
      </c>
      <c r="I41" s="19">
        <f t="shared" si="4"/>
        <v>6.79458</v>
      </c>
      <c r="J41" s="19">
        <f t="shared" si="4"/>
        <v>6.69213</v>
      </c>
      <c r="K41" s="19">
        <f t="shared" si="4"/>
        <v>6.58711</v>
      </c>
      <c r="L41" s="19">
        <f t="shared" si="4"/>
        <v>6.39248</v>
      </c>
      <c r="M41" s="19">
        <f t="shared" si="4"/>
        <v>6.25984</v>
      </c>
      <c r="N41" s="19">
        <f t="shared" si="4"/>
        <v>6.06638</v>
      </c>
    </row>
    <row r="42" spans="1:14" s="28" customFormat="1" ht="10.5" customHeight="1">
      <c r="A42" s="30">
        <f t="shared" si="1"/>
        <v>0</v>
      </c>
      <c r="C42" s="21">
        <f t="shared" si="2"/>
        <v>27</v>
      </c>
      <c r="D42" s="22">
        <f t="shared" si="4"/>
        <v>8.5773</v>
      </c>
      <c r="E42" s="22">
        <f t="shared" si="4"/>
        <v>7.5727</v>
      </c>
      <c r="F42" s="22">
        <f t="shared" si="4"/>
        <v>7.79315</v>
      </c>
      <c r="G42" s="22">
        <f t="shared" si="4"/>
        <v>7.63725</v>
      </c>
      <c r="H42" s="22">
        <f t="shared" si="4"/>
        <v>7.24392</v>
      </c>
      <c r="I42" s="22">
        <f t="shared" si="4"/>
        <v>6.79568</v>
      </c>
      <c r="J42" s="22">
        <f t="shared" si="4"/>
        <v>6.69321</v>
      </c>
      <c r="K42" s="22">
        <f t="shared" si="4"/>
        <v>6.58817</v>
      </c>
      <c r="L42" s="22">
        <f t="shared" si="4"/>
        <v>6.39352</v>
      </c>
      <c r="M42" s="22">
        <f t="shared" si="4"/>
        <v>6.26085</v>
      </c>
      <c r="N42" s="22">
        <f t="shared" si="4"/>
        <v>6.06737</v>
      </c>
    </row>
    <row r="43" spans="1:14" s="28" customFormat="1" ht="10.5" customHeight="1">
      <c r="A43" s="30">
        <f t="shared" si="1"/>
        <v>0</v>
      </c>
      <c r="C43" s="26">
        <f t="shared" si="2"/>
        <v>28</v>
      </c>
      <c r="D43" s="19">
        <f t="shared" si="4"/>
        <v>8.57863</v>
      </c>
      <c r="E43" s="19">
        <f t="shared" si="4"/>
        <v>7.57388</v>
      </c>
      <c r="F43" s="19">
        <f t="shared" si="4"/>
        <v>7.79442</v>
      </c>
      <c r="G43" s="19">
        <f t="shared" si="4"/>
        <v>7.63849</v>
      </c>
      <c r="H43" s="19">
        <f t="shared" si="4"/>
        <v>7.24509</v>
      </c>
      <c r="I43" s="19">
        <f t="shared" si="4"/>
        <v>6.79678</v>
      </c>
      <c r="J43" s="19">
        <f t="shared" si="4"/>
        <v>6.6943</v>
      </c>
      <c r="K43" s="19">
        <f t="shared" si="4"/>
        <v>6.58924</v>
      </c>
      <c r="L43" s="19">
        <f t="shared" si="4"/>
        <v>6.39455</v>
      </c>
      <c r="M43" s="19">
        <f t="shared" si="4"/>
        <v>6.26187</v>
      </c>
      <c r="N43" s="19">
        <f t="shared" si="4"/>
        <v>6.06835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7160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362.6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0</v>
      </c>
    </row>
    <row r="53" spans="1:14" ht="10.5" customHeight="1">
      <c r="A53" s="31"/>
      <c r="B53" s="1" t="str">
        <f>B14</f>
        <v>Hækkun vísitölu</v>
      </c>
      <c r="C53" s="13">
        <f>Verdb_raun</f>
        <v>0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0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5.8737</v>
      </c>
      <c r="E55" s="19">
        <f t="shared" si="6"/>
        <v>4.90558</v>
      </c>
      <c r="F55" s="19">
        <f t="shared" si="6"/>
        <v>4.65128</v>
      </c>
      <c r="G55" s="19">
        <f t="shared" si="6"/>
        <v>4.57441</v>
      </c>
      <c r="H55" s="19">
        <f t="shared" si="6"/>
        <v>4.49079</v>
      </c>
      <c r="I55" s="19">
        <f t="shared" si="6"/>
        <v>4.46948</v>
      </c>
      <c r="J55" s="19">
        <f>ROUND(100000*LVT/J$50*((1+J$51/100)^((DAYS360(J$45,$L$2)+$C55-1)/360)*((1+$A55)^(($C55-15)/30)))/100000,5)</f>
        <v>4.38527</v>
      </c>
      <c r="K55" s="19">
        <f aca="true" t="shared" si="7" ref="K55:N82">ROUND(100000*NVT/K$50*((1+K$51/100)^((DAYS360(K$45,$L$2)+$C55-1)/360)*((1+$A55)^(($C55-15)/30)))/100000,5)</f>
        <v>4.28442</v>
      </c>
      <c r="L55" s="19">
        <f t="shared" si="7"/>
        <v>4.11972</v>
      </c>
      <c r="M55" s="19">
        <f t="shared" si="7"/>
        <v>3.61354</v>
      </c>
      <c r="N55" s="19">
        <f t="shared" si="7"/>
        <v>2.78432</v>
      </c>
    </row>
    <row r="56" spans="1:14" ht="10.5" customHeight="1">
      <c r="A56" s="17">
        <f t="shared" si="5"/>
        <v>0</v>
      </c>
      <c r="B56" s="32"/>
      <c r="C56" s="20">
        <f aca="true" t="shared" si="8" ref="C56:C82">C55+1</f>
        <v>2</v>
      </c>
      <c r="D56" s="19">
        <f t="shared" si="6"/>
        <v>5.87465</v>
      </c>
      <c r="E56" s="19">
        <f t="shared" si="6"/>
        <v>4.90625</v>
      </c>
      <c r="F56" s="19">
        <f t="shared" si="6"/>
        <v>4.65188</v>
      </c>
      <c r="G56" s="19">
        <f t="shared" si="6"/>
        <v>4.575</v>
      </c>
      <c r="H56" s="19">
        <f t="shared" si="6"/>
        <v>4.49137</v>
      </c>
      <c r="I56" s="19">
        <f t="shared" si="6"/>
        <v>4.47006</v>
      </c>
      <c r="J56" s="19">
        <f t="shared" si="6"/>
        <v>4.38584</v>
      </c>
      <c r="K56" s="19">
        <f t="shared" si="7"/>
        <v>4.28497</v>
      </c>
      <c r="L56" s="19">
        <f t="shared" si="7"/>
        <v>4.12025</v>
      </c>
      <c r="M56" s="19">
        <f t="shared" si="7"/>
        <v>3.614</v>
      </c>
      <c r="N56" s="19">
        <f t="shared" si="7"/>
        <v>2.78468</v>
      </c>
    </row>
    <row r="57" spans="1:14" ht="10.5" customHeight="1">
      <c r="A57" s="17">
        <f t="shared" si="5"/>
        <v>0</v>
      </c>
      <c r="B57" s="32"/>
      <c r="C57" s="21">
        <f t="shared" si="8"/>
        <v>3</v>
      </c>
      <c r="D57" s="22">
        <f t="shared" si="6"/>
        <v>5.87561</v>
      </c>
      <c r="E57" s="22">
        <f t="shared" si="6"/>
        <v>4.90691</v>
      </c>
      <c r="F57" s="22">
        <f t="shared" si="6"/>
        <v>4.65248</v>
      </c>
      <c r="G57" s="22">
        <f t="shared" si="6"/>
        <v>4.57559</v>
      </c>
      <c r="H57" s="22">
        <f t="shared" si="6"/>
        <v>4.49195</v>
      </c>
      <c r="I57" s="22">
        <f t="shared" si="6"/>
        <v>4.47063</v>
      </c>
      <c r="J57" s="22">
        <f t="shared" si="6"/>
        <v>4.3864</v>
      </c>
      <c r="K57" s="22">
        <f t="shared" si="7"/>
        <v>4.28552</v>
      </c>
      <c r="L57" s="22">
        <f t="shared" si="7"/>
        <v>4.12078</v>
      </c>
      <c r="M57" s="22">
        <f t="shared" si="7"/>
        <v>3.61447</v>
      </c>
      <c r="N57" s="22">
        <f t="shared" si="7"/>
        <v>2.78504</v>
      </c>
    </row>
    <row r="58" spans="1:14" ht="10.5" customHeight="1">
      <c r="A58" s="17">
        <f t="shared" si="5"/>
        <v>0</v>
      </c>
      <c r="B58" s="32"/>
      <c r="C58" s="20">
        <f t="shared" si="8"/>
        <v>4</v>
      </c>
      <c r="D58" s="19">
        <f t="shared" si="6"/>
        <v>5.87656</v>
      </c>
      <c r="E58" s="19">
        <f t="shared" si="6"/>
        <v>4.90758</v>
      </c>
      <c r="F58" s="19">
        <f t="shared" si="6"/>
        <v>4.65308</v>
      </c>
      <c r="G58" s="19">
        <f t="shared" si="6"/>
        <v>4.57618</v>
      </c>
      <c r="H58" s="19">
        <f t="shared" si="6"/>
        <v>4.49253</v>
      </c>
      <c r="I58" s="19">
        <f t="shared" si="6"/>
        <v>4.47121</v>
      </c>
      <c r="J58" s="19">
        <f t="shared" si="6"/>
        <v>4.38697</v>
      </c>
      <c r="K58" s="19">
        <f t="shared" si="7"/>
        <v>4.28607</v>
      </c>
      <c r="L58" s="19">
        <f t="shared" si="7"/>
        <v>4.12131</v>
      </c>
      <c r="M58" s="19">
        <f t="shared" si="7"/>
        <v>3.61493</v>
      </c>
      <c r="N58" s="19">
        <f t="shared" si="7"/>
        <v>2.7854</v>
      </c>
    </row>
    <row r="59" spans="1:14" ht="10.5" customHeight="1">
      <c r="A59" s="17">
        <f t="shared" si="5"/>
        <v>0</v>
      </c>
      <c r="B59" s="32"/>
      <c r="C59" s="20">
        <f t="shared" si="8"/>
        <v>5</v>
      </c>
      <c r="D59" s="19">
        <f t="shared" si="6"/>
        <v>5.87751</v>
      </c>
      <c r="E59" s="19">
        <f t="shared" si="6"/>
        <v>4.90824</v>
      </c>
      <c r="F59" s="19">
        <f t="shared" si="6"/>
        <v>4.65368</v>
      </c>
      <c r="G59" s="19">
        <f t="shared" si="6"/>
        <v>4.57677</v>
      </c>
      <c r="H59" s="19">
        <f t="shared" si="6"/>
        <v>4.49311</v>
      </c>
      <c r="I59" s="19">
        <f t="shared" si="6"/>
        <v>4.47178</v>
      </c>
      <c r="J59" s="19">
        <f t="shared" si="6"/>
        <v>4.38753</v>
      </c>
      <c r="K59" s="19">
        <f t="shared" si="7"/>
        <v>4.28663</v>
      </c>
      <c r="L59" s="19">
        <f t="shared" si="7"/>
        <v>4.12185</v>
      </c>
      <c r="M59" s="19">
        <f t="shared" si="7"/>
        <v>3.6154</v>
      </c>
      <c r="N59" s="19">
        <f t="shared" si="7"/>
        <v>2.78575</v>
      </c>
    </row>
    <row r="60" spans="1:14" ht="10.5" customHeight="1">
      <c r="A60" s="17">
        <f t="shared" si="5"/>
        <v>0</v>
      </c>
      <c r="B60" s="32"/>
      <c r="C60" s="21">
        <f t="shared" si="8"/>
        <v>6</v>
      </c>
      <c r="D60" s="22">
        <f t="shared" si="6"/>
        <v>5.87846</v>
      </c>
      <c r="E60" s="22">
        <f t="shared" si="6"/>
        <v>4.90891</v>
      </c>
      <c r="F60" s="22">
        <f t="shared" si="6"/>
        <v>4.65428</v>
      </c>
      <c r="G60" s="22">
        <f t="shared" si="6"/>
        <v>4.57736</v>
      </c>
      <c r="H60" s="22">
        <f t="shared" si="6"/>
        <v>4.49369</v>
      </c>
      <c r="I60" s="22">
        <f t="shared" si="6"/>
        <v>4.47236</v>
      </c>
      <c r="J60" s="22">
        <f t="shared" si="6"/>
        <v>4.3881</v>
      </c>
      <c r="K60" s="22">
        <f t="shared" si="7"/>
        <v>4.28718</v>
      </c>
      <c r="L60" s="22">
        <f t="shared" si="7"/>
        <v>4.12238</v>
      </c>
      <c r="M60" s="22">
        <f t="shared" si="7"/>
        <v>3.61587</v>
      </c>
      <c r="N60" s="22">
        <f t="shared" si="7"/>
        <v>2.78611</v>
      </c>
    </row>
    <row r="61" spans="1:14" ht="10.5" customHeight="1">
      <c r="A61" s="17">
        <f t="shared" si="5"/>
        <v>0</v>
      </c>
      <c r="B61" s="32"/>
      <c r="C61" s="20">
        <f t="shared" si="8"/>
        <v>7</v>
      </c>
      <c r="D61" s="19">
        <f t="shared" si="6"/>
        <v>5.87941</v>
      </c>
      <c r="E61" s="19">
        <f t="shared" si="6"/>
        <v>4.90957</v>
      </c>
      <c r="F61" s="19">
        <f t="shared" si="6"/>
        <v>4.65488</v>
      </c>
      <c r="G61" s="19">
        <f t="shared" si="6"/>
        <v>4.57795</v>
      </c>
      <c r="H61" s="19">
        <f t="shared" si="6"/>
        <v>4.49427</v>
      </c>
      <c r="I61" s="19">
        <f t="shared" si="6"/>
        <v>4.47294</v>
      </c>
      <c r="J61" s="19">
        <f t="shared" si="6"/>
        <v>4.38867</v>
      </c>
      <c r="K61" s="19">
        <f t="shared" si="7"/>
        <v>4.28773</v>
      </c>
      <c r="L61" s="19">
        <f t="shared" si="7"/>
        <v>4.12291</v>
      </c>
      <c r="M61" s="19">
        <f t="shared" si="7"/>
        <v>3.61633</v>
      </c>
      <c r="N61" s="19">
        <f t="shared" si="7"/>
        <v>2.78647</v>
      </c>
    </row>
    <row r="62" spans="1:14" ht="10.5" customHeight="1">
      <c r="A62" s="17">
        <f t="shared" si="5"/>
        <v>0</v>
      </c>
      <c r="B62" s="32"/>
      <c r="C62" s="20">
        <f t="shared" si="8"/>
        <v>8</v>
      </c>
      <c r="D62" s="19">
        <f t="shared" si="6"/>
        <v>5.88036</v>
      </c>
      <c r="E62" s="19">
        <f t="shared" si="6"/>
        <v>4.91024</v>
      </c>
      <c r="F62" s="19">
        <f t="shared" si="6"/>
        <v>4.65548</v>
      </c>
      <c r="G62" s="19">
        <f t="shared" si="6"/>
        <v>4.57854</v>
      </c>
      <c r="H62" s="19">
        <f t="shared" si="6"/>
        <v>4.49485</v>
      </c>
      <c r="I62" s="19">
        <f t="shared" si="6"/>
        <v>4.47351</v>
      </c>
      <c r="J62" s="19">
        <f t="shared" si="6"/>
        <v>4.38923</v>
      </c>
      <c r="K62" s="19">
        <f t="shared" si="7"/>
        <v>4.28828</v>
      </c>
      <c r="L62" s="19">
        <f t="shared" si="7"/>
        <v>4.12344</v>
      </c>
      <c r="M62" s="19">
        <f t="shared" si="7"/>
        <v>3.6168</v>
      </c>
      <c r="N62" s="19">
        <f t="shared" si="7"/>
        <v>2.78683</v>
      </c>
    </row>
    <row r="63" spans="1:14" s="25" customFormat="1" ht="10.5" customHeight="1">
      <c r="A63" s="17">
        <f t="shared" si="5"/>
        <v>0</v>
      </c>
      <c r="B63" s="35"/>
      <c r="C63" s="21">
        <f t="shared" si="8"/>
        <v>9</v>
      </c>
      <c r="D63" s="22">
        <f t="shared" si="6"/>
        <v>5.88131</v>
      </c>
      <c r="E63" s="22">
        <f t="shared" si="6"/>
        <v>4.9109</v>
      </c>
      <c r="F63" s="22">
        <f t="shared" si="6"/>
        <v>4.65608</v>
      </c>
      <c r="G63" s="22">
        <f t="shared" si="6"/>
        <v>4.57913</v>
      </c>
      <c r="H63" s="22">
        <f t="shared" si="6"/>
        <v>4.49542</v>
      </c>
      <c r="I63" s="22">
        <f t="shared" si="6"/>
        <v>4.47409</v>
      </c>
      <c r="J63" s="22">
        <f t="shared" si="6"/>
        <v>4.3898</v>
      </c>
      <c r="K63" s="22">
        <f t="shared" si="7"/>
        <v>4.28884</v>
      </c>
      <c r="L63" s="22">
        <f t="shared" si="7"/>
        <v>4.12397</v>
      </c>
      <c r="M63" s="22">
        <f t="shared" si="7"/>
        <v>3.61727</v>
      </c>
      <c r="N63" s="22">
        <f t="shared" si="7"/>
        <v>2.78719</v>
      </c>
    </row>
    <row r="64" spans="1:14" s="25" customFormat="1" ht="10.5" customHeight="1">
      <c r="A64" s="17">
        <f t="shared" si="5"/>
        <v>0</v>
      </c>
      <c r="B64" s="35"/>
      <c r="C64" s="24">
        <f t="shared" si="8"/>
        <v>10</v>
      </c>
      <c r="D64" s="19">
        <f t="shared" si="6"/>
        <v>5.88227</v>
      </c>
      <c r="E64" s="19">
        <f t="shared" si="6"/>
        <v>4.91157</v>
      </c>
      <c r="F64" s="19">
        <f t="shared" si="6"/>
        <v>4.65668</v>
      </c>
      <c r="G64" s="19">
        <f t="shared" si="6"/>
        <v>4.57973</v>
      </c>
      <c r="H64" s="19">
        <f t="shared" si="6"/>
        <v>4.496</v>
      </c>
      <c r="I64" s="19">
        <f t="shared" si="6"/>
        <v>4.47467</v>
      </c>
      <c r="J64" s="19">
        <f t="shared" si="6"/>
        <v>4.39036</v>
      </c>
      <c r="K64" s="19">
        <f t="shared" si="7"/>
        <v>4.28939</v>
      </c>
      <c r="L64" s="19">
        <f t="shared" si="7"/>
        <v>4.1245</v>
      </c>
      <c r="M64" s="19">
        <f t="shared" si="7"/>
        <v>3.61773</v>
      </c>
      <c r="N64" s="19">
        <f t="shared" si="7"/>
        <v>2.78755</v>
      </c>
    </row>
    <row r="65" spans="1:14" s="28" customFormat="1" ht="10.5" customHeight="1">
      <c r="A65" s="29">
        <f t="shared" si="5"/>
        <v>0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5.88322</v>
      </c>
      <c r="E65" s="19">
        <f t="shared" si="9"/>
        <v>4.91224</v>
      </c>
      <c r="F65" s="19">
        <f t="shared" si="9"/>
        <v>4.65728</v>
      </c>
      <c r="G65" s="19">
        <f t="shared" si="9"/>
        <v>4.58032</v>
      </c>
      <c r="H65" s="19">
        <f t="shared" si="9"/>
        <v>4.49658</v>
      </c>
      <c r="I65" s="19">
        <f t="shared" si="9"/>
        <v>4.47524</v>
      </c>
      <c r="J65" s="19">
        <f t="shared" si="9"/>
        <v>4.39093</v>
      </c>
      <c r="K65" s="19">
        <f t="shared" si="7"/>
        <v>4.28994</v>
      </c>
      <c r="L65" s="19">
        <f t="shared" si="7"/>
        <v>4.12504</v>
      </c>
      <c r="M65" s="19">
        <f t="shared" si="7"/>
        <v>3.6182</v>
      </c>
      <c r="N65" s="19">
        <f t="shared" si="7"/>
        <v>2.78791</v>
      </c>
    </row>
    <row r="66" spans="1:14" s="28" customFormat="1" ht="10.5" customHeight="1">
      <c r="A66" s="29">
        <f t="shared" si="5"/>
        <v>0</v>
      </c>
      <c r="B66" s="36"/>
      <c r="C66" s="21">
        <f t="shared" si="8"/>
        <v>12</v>
      </c>
      <c r="D66" s="22">
        <f t="shared" si="9"/>
        <v>5.88417</v>
      </c>
      <c r="E66" s="22">
        <f t="shared" si="9"/>
        <v>4.9129</v>
      </c>
      <c r="F66" s="22">
        <f t="shared" si="9"/>
        <v>4.65788</v>
      </c>
      <c r="G66" s="22">
        <f t="shared" si="9"/>
        <v>4.58091</v>
      </c>
      <c r="H66" s="22">
        <f t="shared" si="9"/>
        <v>4.49716</v>
      </c>
      <c r="I66" s="22">
        <f t="shared" si="9"/>
        <v>4.47582</v>
      </c>
      <c r="J66" s="22">
        <f t="shared" si="9"/>
        <v>4.3915</v>
      </c>
      <c r="K66" s="22">
        <f t="shared" si="7"/>
        <v>4.2905</v>
      </c>
      <c r="L66" s="22">
        <f t="shared" si="7"/>
        <v>4.12557</v>
      </c>
      <c r="M66" s="22">
        <f t="shared" si="7"/>
        <v>3.61866</v>
      </c>
      <c r="N66" s="22">
        <f t="shared" si="7"/>
        <v>2.78827</v>
      </c>
    </row>
    <row r="67" spans="1:14" s="28" customFormat="1" ht="10.5" customHeight="1">
      <c r="A67" s="29">
        <f t="shared" si="5"/>
        <v>0</v>
      </c>
      <c r="B67" s="36"/>
      <c r="C67" s="24">
        <f t="shared" si="8"/>
        <v>13</v>
      </c>
      <c r="D67" s="19">
        <f t="shared" si="9"/>
        <v>5.88512</v>
      </c>
      <c r="E67" s="19">
        <f t="shared" si="9"/>
        <v>4.91357</v>
      </c>
      <c r="F67" s="19">
        <f t="shared" si="9"/>
        <v>4.65849</v>
      </c>
      <c r="G67" s="19">
        <f t="shared" si="9"/>
        <v>4.5815</v>
      </c>
      <c r="H67" s="19">
        <f t="shared" si="9"/>
        <v>4.49774</v>
      </c>
      <c r="I67" s="19">
        <f t="shared" si="9"/>
        <v>4.4764</v>
      </c>
      <c r="J67" s="19">
        <f t="shared" si="9"/>
        <v>4.39206</v>
      </c>
      <c r="K67" s="19">
        <f t="shared" si="7"/>
        <v>4.29105</v>
      </c>
      <c r="L67" s="19">
        <f t="shared" si="7"/>
        <v>4.1261</v>
      </c>
      <c r="M67" s="19">
        <f t="shared" si="7"/>
        <v>3.61913</v>
      </c>
      <c r="N67" s="19">
        <f t="shared" si="7"/>
        <v>2.78863</v>
      </c>
    </row>
    <row r="68" spans="1:14" s="28" customFormat="1" ht="10.5" customHeight="1">
      <c r="A68" s="30">
        <f t="shared" si="5"/>
        <v>0</v>
      </c>
      <c r="B68" s="36"/>
      <c r="C68" s="24">
        <f t="shared" si="8"/>
        <v>14</v>
      </c>
      <c r="D68" s="19">
        <f t="shared" si="9"/>
        <v>5.88608</v>
      </c>
      <c r="E68" s="19">
        <f t="shared" si="9"/>
        <v>4.91423</v>
      </c>
      <c r="F68" s="19">
        <f t="shared" si="9"/>
        <v>4.65909</v>
      </c>
      <c r="G68" s="19">
        <f t="shared" si="9"/>
        <v>4.58209</v>
      </c>
      <c r="H68" s="19">
        <f t="shared" si="9"/>
        <v>4.49832</v>
      </c>
      <c r="I68" s="19">
        <f t="shared" si="9"/>
        <v>4.47698</v>
      </c>
      <c r="J68" s="19">
        <f t="shared" si="9"/>
        <v>4.39263</v>
      </c>
      <c r="K68" s="19">
        <f t="shared" si="7"/>
        <v>4.2916</v>
      </c>
      <c r="L68" s="19">
        <f t="shared" si="7"/>
        <v>4.12663</v>
      </c>
      <c r="M68" s="19">
        <f t="shared" si="7"/>
        <v>3.6196</v>
      </c>
      <c r="N68" s="19">
        <f t="shared" si="7"/>
        <v>2.78899</v>
      </c>
    </row>
    <row r="69" spans="1:14" s="28" customFormat="1" ht="10.5" customHeight="1">
      <c r="A69" s="30">
        <f t="shared" si="5"/>
        <v>0</v>
      </c>
      <c r="B69" s="36"/>
      <c r="C69" s="21">
        <f t="shared" si="8"/>
        <v>15</v>
      </c>
      <c r="D69" s="22">
        <f t="shared" si="9"/>
        <v>5.88703</v>
      </c>
      <c r="E69" s="22">
        <f t="shared" si="9"/>
        <v>4.9149</v>
      </c>
      <c r="F69" s="22">
        <f t="shared" si="9"/>
        <v>4.65969</v>
      </c>
      <c r="G69" s="22">
        <f t="shared" si="9"/>
        <v>4.58268</v>
      </c>
      <c r="H69" s="22">
        <f t="shared" si="9"/>
        <v>4.4989</v>
      </c>
      <c r="I69" s="22">
        <f t="shared" si="9"/>
        <v>4.47755</v>
      </c>
      <c r="J69" s="22">
        <f t="shared" si="9"/>
        <v>4.39319</v>
      </c>
      <c r="K69" s="22">
        <f t="shared" si="7"/>
        <v>4.29216</v>
      </c>
      <c r="L69" s="22">
        <f t="shared" si="7"/>
        <v>4.12716</v>
      </c>
      <c r="M69" s="22">
        <f t="shared" si="7"/>
        <v>3.62006</v>
      </c>
      <c r="N69" s="22">
        <f t="shared" si="7"/>
        <v>2.78935</v>
      </c>
    </row>
    <row r="70" spans="1:14" s="28" customFormat="1" ht="10.5" customHeight="1">
      <c r="A70" s="30">
        <f t="shared" si="5"/>
        <v>0</v>
      </c>
      <c r="B70" s="36"/>
      <c r="C70" s="24">
        <f>C69+1</f>
        <v>16</v>
      </c>
      <c r="D70" s="19">
        <f t="shared" si="9"/>
        <v>5.88798</v>
      </c>
      <c r="E70" s="19">
        <f t="shared" si="9"/>
        <v>4.91557</v>
      </c>
      <c r="F70" s="19">
        <f t="shared" si="9"/>
        <v>4.66029</v>
      </c>
      <c r="G70" s="19">
        <f t="shared" si="9"/>
        <v>4.58327</v>
      </c>
      <c r="H70" s="19">
        <f t="shared" si="9"/>
        <v>4.49948</v>
      </c>
      <c r="I70" s="19">
        <f t="shared" si="9"/>
        <v>4.47813</v>
      </c>
      <c r="J70" s="19">
        <f t="shared" si="9"/>
        <v>4.39376</v>
      </c>
      <c r="K70" s="19">
        <f t="shared" si="7"/>
        <v>4.29271</v>
      </c>
      <c r="L70" s="19">
        <f t="shared" si="7"/>
        <v>4.12769</v>
      </c>
      <c r="M70" s="19">
        <f t="shared" si="7"/>
        <v>3.62053</v>
      </c>
      <c r="N70" s="19">
        <f t="shared" si="7"/>
        <v>2.78971</v>
      </c>
    </row>
    <row r="71" spans="1:14" s="28" customFormat="1" ht="10.5" customHeight="1">
      <c r="A71" s="30">
        <f t="shared" si="5"/>
        <v>0</v>
      </c>
      <c r="B71" s="36"/>
      <c r="C71" s="24">
        <f t="shared" si="8"/>
        <v>17</v>
      </c>
      <c r="D71" s="19">
        <f t="shared" si="9"/>
        <v>5.88894</v>
      </c>
      <c r="E71" s="19">
        <f t="shared" si="9"/>
        <v>4.91623</v>
      </c>
      <c r="F71" s="19">
        <f t="shared" si="9"/>
        <v>4.66089</v>
      </c>
      <c r="G71" s="19">
        <f t="shared" si="9"/>
        <v>4.58386</v>
      </c>
      <c r="H71" s="19">
        <f t="shared" si="9"/>
        <v>4.50006</v>
      </c>
      <c r="I71" s="19">
        <f t="shared" si="9"/>
        <v>4.47871</v>
      </c>
      <c r="J71" s="19">
        <f t="shared" si="9"/>
        <v>4.39433</v>
      </c>
      <c r="K71" s="19">
        <f t="shared" si="7"/>
        <v>4.29326</v>
      </c>
      <c r="L71" s="19">
        <f t="shared" si="7"/>
        <v>4.12823</v>
      </c>
      <c r="M71" s="19">
        <f t="shared" si="7"/>
        <v>3.621</v>
      </c>
      <c r="N71" s="19">
        <f t="shared" si="7"/>
        <v>2.79007</v>
      </c>
    </row>
    <row r="72" spans="1:14" s="28" customFormat="1" ht="10.5" customHeight="1">
      <c r="A72" s="30">
        <f t="shared" si="5"/>
        <v>0</v>
      </c>
      <c r="B72" s="36"/>
      <c r="C72" s="21">
        <f t="shared" si="8"/>
        <v>18</v>
      </c>
      <c r="D72" s="22">
        <f t="shared" si="9"/>
        <v>5.88989</v>
      </c>
      <c r="E72" s="22">
        <f t="shared" si="9"/>
        <v>4.9169</v>
      </c>
      <c r="F72" s="22">
        <f t="shared" si="9"/>
        <v>4.66149</v>
      </c>
      <c r="G72" s="22">
        <f t="shared" si="9"/>
        <v>4.58445</v>
      </c>
      <c r="H72" s="22">
        <f t="shared" si="9"/>
        <v>4.50064</v>
      </c>
      <c r="I72" s="22">
        <f t="shared" si="9"/>
        <v>4.47928</v>
      </c>
      <c r="J72" s="22">
        <f t="shared" si="9"/>
        <v>4.39489</v>
      </c>
      <c r="K72" s="22">
        <f t="shared" si="7"/>
        <v>4.29382</v>
      </c>
      <c r="L72" s="22">
        <f t="shared" si="7"/>
        <v>4.12876</v>
      </c>
      <c r="M72" s="22">
        <f t="shared" si="7"/>
        <v>3.62146</v>
      </c>
      <c r="N72" s="22">
        <f t="shared" si="7"/>
        <v>2.79043</v>
      </c>
    </row>
    <row r="73" spans="1:14" s="28" customFormat="1" ht="10.5" customHeight="1">
      <c r="A73" s="30">
        <f t="shared" si="5"/>
        <v>0</v>
      </c>
      <c r="B73" s="36"/>
      <c r="C73" s="24">
        <f t="shared" si="8"/>
        <v>19</v>
      </c>
      <c r="D73" s="19">
        <f t="shared" si="9"/>
        <v>5.89084</v>
      </c>
      <c r="E73" s="19">
        <f t="shared" si="9"/>
        <v>4.91757</v>
      </c>
      <c r="F73" s="19">
        <f t="shared" si="9"/>
        <v>4.66209</v>
      </c>
      <c r="G73" s="19">
        <f t="shared" si="9"/>
        <v>4.58504</v>
      </c>
      <c r="H73" s="19">
        <f t="shared" si="9"/>
        <v>4.50122</v>
      </c>
      <c r="I73" s="19">
        <f t="shared" si="9"/>
        <v>4.47986</v>
      </c>
      <c r="J73" s="19">
        <f t="shared" si="9"/>
        <v>4.39546</v>
      </c>
      <c r="K73" s="19">
        <f t="shared" si="7"/>
        <v>4.29437</v>
      </c>
      <c r="L73" s="19">
        <f t="shared" si="7"/>
        <v>4.12929</v>
      </c>
      <c r="M73" s="19">
        <f t="shared" si="7"/>
        <v>3.62193</v>
      </c>
      <c r="N73" s="19">
        <f t="shared" si="7"/>
        <v>2.79079</v>
      </c>
    </row>
    <row r="74" spans="1:14" s="28" customFormat="1" ht="10.5" customHeight="1">
      <c r="A74" s="30">
        <f t="shared" si="5"/>
        <v>0</v>
      </c>
      <c r="B74" s="36"/>
      <c r="C74" s="24">
        <f t="shared" si="8"/>
        <v>20</v>
      </c>
      <c r="D74" s="19">
        <f t="shared" si="9"/>
        <v>5.8918</v>
      </c>
      <c r="E74" s="19">
        <f t="shared" si="9"/>
        <v>4.91823</v>
      </c>
      <c r="F74" s="19">
        <f t="shared" si="9"/>
        <v>4.66269</v>
      </c>
      <c r="G74" s="19">
        <f t="shared" si="9"/>
        <v>4.58563</v>
      </c>
      <c r="H74" s="19">
        <f t="shared" si="9"/>
        <v>4.5018</v>
      </c>
      <c r="I74" s="19">
        <f t="shared" si="9"/>
        <v>4.48044</v>
      </c>
      <c r="J74" s="19">
        <f t="shared" si="9"/>
        <v>4.39603</v>
      </c>
      <c r="K74" s="19">
        <f t="shared" si="7"/>
        <v>4.29492</v>
      </c>
      <c r="L74" s="19">
        <f t="shared" si="7"/>
        <v>4.12982</v>
      </c>
      <c r="M74" s="19">
        <f t="shared" si="7"/>
        <v>3.6224</v>
      </c>
      <c r="N74" s="19">
        <f t="shared" si="7"/>
        <v>2.79115</v>
      </c>
    </row>
    <row r="75" spans="1:14" s="28" customFormat="1" ht="10.5" customHeight="1">
      <c r="A75" s="30">
        <f t="shared" si="5"/>
        <v>0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5.89275</v>
      </c>
      <c r="E75" s="22">
        <f t="shared" si="10"/>
        <v>4.9189</v>
      </c>
      <c r="F75" s="22">
        <f t="shared" si="10"/>
        <v>4.66329</v>
      </c>
      <c r="G75" s="22">
        <f t="shared" si="10"/>
        <v>4.58622</v>
      </c>
      <c r="H75" s="22">
        <f t="shared" si="10"/>
        <v>4.50238</v>
      </c>
      <c r="I75" s="22">
        <f t="shared" si="10"/>
        <v>4.48102</v>
      </c>
      <c r="J75" s="22">
        <f t="shared" si="10"/>
        <v>4.39659</v>
      </c>
      <c r="K75" s="22">
        <f t="shared" si="7"/>
        <v>4.29548</v>
      </c>
      <c r="L75" s="22">
        <f t="shared" si="7"/>
        <v>4.13036</v>
      </c>
      <c r="M75" s="22">
        <f t="shared" si="7"/>
        <v>3.62287</v>
      </c>
      <c r="N75" s="22">
        <f t="shared" si="7"/>
        <v>2.79151</v>
      </c>
    </row>
    <row r="76" spans="1:14" s="28" customFormat="1" ht="10.5" customHeight="1">
      <c r="A76" s="30">
        <f t="shared" si="5"/>
        <v>0</v>
      </c>
      <c r="B76" s="36"/>
      <c r="C76" s="24">
        <f t="shared" si="8"/>
        <v>22</v>
      </c>
      <c r="D76" s="19">
        <f t="shared" si="10"/>
        <v>5.8937</v>
      </c>
      <c r="E76" s="19">
        <f t="shared" si="10"/>
        <v>4.91956</v>
      </c>
      <c r="F76" s="19">
        <f t="shared" si="10"/>
        <v>4.66389</v>
      </c>
      <c r="G76" s="19">
        <f t="shared" si="10"/>
        <v>4.58681</v>
      </c>
      <c r="H76" s="19">
        <f t="shared" si="10"/>
        <v>4.50296</v>
      </c>
      <c r="I76" s="19">
        <f t="shared" si="10"/>
        <v>4.48159</v>
      </c>
      <c r="J76" s="19">
        <f t="shared" si="10"/>
        <v>4.39716</v>
      </c>
      <c r="K76" s="19">
        <f t="shared" si="7"/>
        <v>4.29603</v>
      </c>
      <c r="L76" s="19">
        <f t="shared" si="7"/>
        <v>4.13089</v>
      </c>
      <c r="M76" s="19">
        <f t="shared" si="7"/>
        <v>3.62333</v>
      </c>
      <c r="N76" s="19">
        <f t="shared" si="7"/>
        <v>2.79187</v>
      </c>
    </row>
    <row r="77" spans="1:14" s="28" customFormat="1" ht="10.5" customHeight="1">
      <c r="A77" s="30">
        <f t="shared" si="5"/>
        <v>0</v>
      </c>
      <c r="B77" s="36"/>
      <c r="C77" s="24">
        <f t="shared" si="8"/>
        <v>23</v>
      </c>
      <c r="D77" s="19">
        <f t="shared" si="10"/>
        <v>5.89466</v>
      </c>
      <c r="E77" s="19">
        <f t="shared" si="10"/>
        <v>4.92023</v>
      </c>
      <c r="F77" s="19">
        <f t="shared" si="10"/>
        <v>4.66449</v>
      </c>
      <c r="G77" s="19">
        <f t="shared" si="10"/>
        <v>4.58741</v>
      </c>
      <c r="H77" s="19">
        <f t="shared" si="10"/>
        <v>4.50354</v>
      </c>
      <c r="I77" s="19">
        <f t="shared" si="10"/>
        <v>4.48217</v>
      </c>
      <c r="J77" s="19">
        <f t="shared" si="10"/>
        <v>4.39773</v>
      </c>
      <c r="K77" s="19">
        <f t="shared" si="7"/>
        <v>4.29658</v>
      </c>
      <c r="L77" s="19">
        <f t="shared" si="7"/>
        <v>4.13142</v>
      </c>
      <c r="M77" s="19">
        <f t="shared" si="7"/>
        <v>3.6238</v>
      </c>
      <c r="N77" s="19">
        <f t="shared" si="7"/>
        <v>2.79223</v>
      </c>
    </row>
    <row r="78" spans="1:14" s="28" customFormat="1" ht="10.5" customHeight="1">
      <c r="A78" s="30">
        <f t="shared" si="5"/>
        <v>0</v>
      </c>
      <c r="B78" s="36"/>
      <c r="C78" s="21">
        <f t="shared" si="8"/>
        <v>24</v>
      </c>
      <c r="D78" s="22">
        <f t="shared" si="10"/>
        <v>5.89561</v>
      </c>
      <c r="E78" s="22">
        <f t="shared" si="10"/>
        <v>4.9209</v>
      </c>
      <c r="F78" s="22">
        <f t="shared" si="10"/>
        <v>4.6651</v>
      </c>
      <c r="G78" s="22">
        <f t="shared" si="10"/>
        <v>4.588</v>
      </c>
      <c r="H78" s="22">
        <f t="shared" si="10"/>
        <v>4.50413</v>
      </c>
      <c r="I78" s="22">
        <f t="shared" si="10"/>
        <v>4.48275</v>
      </c>
      <c r="J78" s="22">
        <f t="shared" si="10"/>
        <v>4.39829</v>
      </c>
      <c r="K78" s="22">
        <f t="shared" si="7"/>
        <v>4.29714</v>
      </c>
      <c r="L78" s="22">
        <f t="shared" si="7"/>
        <v>4.13195</v>
      </c>
      <c r="M78" s="22">
        <f t="shared" si="7"/>
        <v>3.62427</v>
      </c>
      <c r="N78" s="22">
        <f t="shared" si="7"/>
        <v>2.79259</v>
      </c>
    </row>
    <row r="79" spans="1:14" s="28" customFormat="1" ht="10.5" customHeight="1">
      <c r="A79" s="30">
        <f t="shared" si="5"/>
        <v>0</v>
      </c>
      <c r="B79" s="36"/>
      <c r="C79" s="24">
        <f t="shared" si="8"/>
        <v>25</v>
      </c>
      <c r="D79" s="19">
        <f t="shared" si="10"/>
        <v>5.89657</v>
      </c>
      <c r="E79" s="19">
        <f t="shared" si="10"/>
        <v>4.92157</v>
      </c>
      <c r="F79" s="19">
        <f t="shared" si="10"/>
        <v>4.6657</v>
      </c>
      <c r="G79" s="19">
        <f t="shared" si="10"/>
        <v>4.58859</v>
      </c>
      <c r="H79" s="19">
        <f t="shared" si="10"/>
        <v>4.50471</v>
      </c>
      <c r="I79" s="19">
        <f t="shared" si="10"/>
        <v>4.48333</v>
      </c>
      <c r="J79" s="19">
        <f t="shared" si="10"/>
        <v>4.39886</v>
      </c>
      <c r="K79" s="19">
        <f t="shared" si="7"/>
        <v>4.29769</v>
      </c>
      <c r="L79" s="19">
        <f t="shared" si="7"/>
        <v>4.13249</v>
      </c>
      <c r="M79" s="19">
        <f t="shared" si="7"/>
        <v>3.62473</v>
      </c>
      <c r="N79" s="19">
        <f t="shared" si="7"/>
        <v>2.79295</v>
      </c>
    </row>
    <row r="80" spans="1:14" s="28" customFormat="1" ht="10.5" customHeight="1">
      <c r="A80" s="30">
        <f t="shared" si="5"/>
        <v>0</v>
      </c>
      <c r="B80" s="36"/>
      <c r="C80" s="24">
        <f t="shared" si="8"/>
        <v>26</v>
      </c>
      <c r="D80" s="19">
        <f t="shared" si="10"/>
        <v>5.89752</v>
      </c>
      <c r="E80" s="19">
        <f t="shared" si="10"/>
        <v>4.92223</v>
      </c>
      <c r="F80" s="19">
        <f t="shared" si="10"/>
        <v>4.6663</v>
      </c>
      <c r="G80" s="19">
        <f t="shared" si="10"/>
        <v>4.58918</v>
      </c>
      <c r="H80" s="19">
        <f t="shared" si="10"/>
        <v>4.50529</v>
      </c>
      <c r="I80" s="19">
        <f t="shared" si="10"/>
        <v>4.48391</v>
      </c>
      <c r="J80" s="19">
        <f t="shared" si="10"/>
        <v>4.39943</v>
      </c>
      <c r="K80" s="19">
        <f t="shared" si="7"/>
        <v>4.29825</v>
      </c>
      <c r="L80" s="19">
        <f t="shared" si="7"/>
        <v>4.13302</v>
      </c>
      <c r="M80" s="19">
        <f t="shared" si="7"/>
        <v>3.6252</v>
      </c>
      <c r="N80" s="19">
        <f t="shared" si="7"/>
        <v>2.79331</v>
      </c>
    </row>
    <row r="81" spans="1:14" s="28" customFormat="1" ht="10.5" customHeight="1">
      <c r="A81" s="30">
        <f t="shared" si="5"/>
        <v>0</v>
      </c>
      <c r="B81" s="36"/>
      <c r="C81" s="21">
        <f t="shared" si="8"/>
        <v>27</v>
      </c>
      <c r="D81" s="22">
        <f t="shared" si="10"/>
        <v>5.89847</v>
      </c>
      <c r="E81" s="22">
        <f t="shared" si="10"/>
        <v>4.9229</v>
      </c>
      <c r="F81" s="22">
        <f t="shared" si="10"/>
        <v>4.6669</v>
      </c>
      <c r="G81" s="22">
        <f t="shared" si="10"/>
        <v>4.58977</v>
      </c>
      <c r="H81" s="22">
        <f t="shared" si="10"/>
        <v>4.50587</v>
      </c>
      <c r="I81" s="22">
        <f t="shared" si="10"/>
        <v>4.48448</v>
      </c>
      <c r="J81" s="22">
        <f t="shared" si="10"/>
        <v>4.39999</v>
      </c>
      <c r="K81" s="22">
        <f t="shared" si="7"/>
        <v>4.2988</v>
      </c>
      <c r="L81" s="22">
        <f t="shared" si="7"/>
        <v>4.13355</v>
      </c>
      <c r="M81" s="22">
        <f t="shared" si="7"/>
        <v>3.62567</v>
      </c>
      <c r="N81" s="22">
        <f t="shared" si="7"/>
        <v>2.79367</v>
      </c>
    </row>
    <row r="82" spans="1:14" s="28" customFormat="1" ht="10.5" customHeight="1">
      <c r="A82" s="30">
        <f t="shared" si="5"/>
        <v>0</v>
      </c>
      <c r="B82" s="36"/>
      <c r="C82" s="24">
        <f t="shared" si="8"/>
        <v>28</v>
      </c>
      <c r="D82" s="19">
        <f t="shared" si="10"/>
        <v>5.89943</v>
      </c>
      <c r="E82" s="19">
        <f t="shared" si="10"/>
        <v>4.92357</v>
      </c>
      <c r="F82" s="19">
        <f t="shared" si="10"/>
        <v>4.6675</v>
      </c>
      <c r="G82" s="19">
        <f t="shared" si="10"/>
        <v>4.59036</v>
      </c>
      <c r="H82" s="19">
        <f t="shared" si="10"/>
        <v>4.50645</v>
      </c>
      <c r="I82" s="19">
        <f t="shared" si="10"/>
        <v>4.48506</v>
      </c>
      <c r="J82" s="19">
        <f t="shared" si="10"/>
        <v>4.40056</v>
      </c>
      <c r="K82" s="19">
        <f t="shared" si="7"/>
        <v>4.29935</v>
      </c>
      <c r="L82" s="19">
        <f t="shared" si="7"/>
        <v>4.13408</v>
      </c>
      <c r="M82" s="19">
        <f t="shared" si="7"/>
        <v>3.62614</v>
      </c>
      <c r="N82" s="19">
        <f t="shared" si="7"/>
        <v>2.79403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13380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2010-09-30T08:59:11Z</dcterms:created>
  <dcterms:modified xsi:type="dcterms:W3CDTF">2010-09-30T15:07:23Z</dcterms:modified>
  <cp:category/>
  <cp:version/>
  <cp:contentType/>
  <cp:contentStatus/>
</cp:coreProperties>
</file>