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maí 2010" sheetId="1" r:id="rId1"/>
  </sheets>
  <externalReferences>
    <externalReference r:id="rId4"/>
  </externalReferences>
  <definedNames>
    <definedName name="Dags_visit_naest">'Verð maí 2010'!$A$14</definedName>
    <definedName name="LVT">'Verð maí 2010'!$C$9</definedName>
    <definedName name="NVT">'Verð maí 2010'!$C$10</definedName>
    <definedName name="NvtNæstaMánaðar">'[1]Forsendur'!$D$4</definedName>
    <definedName name="NvtÞessaMánaðar">'[1]Forsendur'!$C$4</definedName>
    <definedName name="_xlnm.Print_Area" localSheetId="0">'Verð maí 2010'!$B$7:$N$44,'Verð maí 2010'!$B$46:$N$82</definedName>
    <definedName name="_xlnm.Print_Titles" localSheetId="0">'Verð maí 2010'!$1:$5</definedName>
    <definedName name="Verdb_raun">'Verð maí 2010'!$C$14</definedName>
    <definedName name="verdbspa">'Verð maí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<sst xmlns="http://schemas.openxmlformats.org/spreadsheetml/2006/main" count="39" uniqueCount="33">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</sst>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5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maí 2010"/>
    </sheetNames>
    <sheetDataSet>
      <sheetData sheetId="0">
        <row r="2">
          <cell r="C2">
            <v>40299</v>
          </cell>
        </row>
        <row r="3">
          <cell r="C3">
            <v>7165</v>
          </cell>
          <cell r="D3">
            <v>7183</v>
          </cell>
        </row>
        <row r="4">
          <cell r="C4">
            <v>362.9</v>
          </cell>
          <cell r="D4">
            <v>363.8</v>
          </cell>
        </row>
        <row r="5">
          <cell r="D5">
            <v>40297</v>
          </cell>
        </row>
        <row r="6">
          <cell r="D6">
            <v>0.03017</v>
          </cell>
        </row>
        <row r="7">
          <cell r="C7">
            <v>0.0025</v>
          </cell>
        </row>
        <row r="8">
          <cell r="D8">
            <v>40325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I1" sqref="I1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40299</v>
      </c>
      <c r="I1" s="3">
        <f>'[1]Forsendur'!$C$2</f>
        <v>40299</v>
      </c>
    </row>
    <row r="2" spans="11:12" ht="15" customHeight="1" thickBot="1">
      <c r="K2" s="4" t="s">
        <v>1</v>
      </c>
      <c r="L2" s="5">
        <f>'[1]Forsendur'!C2</f>
        <v>40299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7165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362.9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0.0025</v>
      </c>
      <c r="D13" s="17"/>
      <c r="N13" s="18"/>
    </row>
    <row r="14" spans="1:14" ht="10.5" customHeight="1">
      <c r="A14" s="19">
        <f>IF(DAY('[1]Forsendur'!D5)&lt;1,32,DAY('[1]Forsendur'!D5))</f>
        <v>29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0.0025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0.0025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8.342136058838914</v>
      </c>
      <c r="E16" s="24">
        <f t="shared" si="0"/>
        <v>7.365080021286683</v>
      </c>
      <c r="F16" s="24">
        <f t="shared" si="0"/>
        <v>7.570744929521996</v>
      </c>
      <c r="G16" s="24">
        <f t="shared" si="0"/>
        <v>7.419293710434099</v>
      </c>
      <c r="H16" s="24">
        <f t="shared" si="0"/>
        <v>7.037187096607295</v>
      </c>
      <c r="I16" s="24">
        <f t="shared" si="0"/>
        <v>6.60174052563996</v>
      </c>
      <c r="J16" s="24">
        <f t="shared" si="0"/>
        <v>6.502197034701055</v>
      </c>
      <c r="K16" s="24">
        <f t="shared" si="0"/>
        <v>6.400154407181037</v>
      </c>
      <c r="L16" s="24">
        <f t="shared" si="0"/>
        <v>6.211051439066417</v>
      </c>
      <c r="M16" s="24">
        <f t="shared" si="0"/>
        <v>6.082174907507062</v>
      </c>
      <c r="N16" s="24">
        <f aca="true" t="shared" si="1" ref="N16:N43">100000*LVT/N$11*((1+N$12/100)^((DAYS360(N$6,$L$2)+$C55-1)/360)*((1+$A55)^(($C55-15)/30)))/100000</f>
        <v>5.894210143949749</v>
      </c>
    </row>
    <row r="17" spans="1:14" ht="10.5" customHeight="1">
      <c r="A17" s="21">
        <f aca="true" t="shared" si="2" ref="A17:A43">IF(Dags_visit_naest&gt;C17,verdbspa,Verdb_raun)</f>
        <v>0.0025</v>
      </c>
      <c r="B17" s="25"/>
      <c r="C17" s="23">
        <f aca="true" t="shared" si="3" ref="C17:C43">C16+1</f>
        <v>2</v>
      </c>
      <c r="D17" s="24">
        <f t="shared" si="0"/>
        <v>8.34412613185283</v>
      </c>
      <c r="E17" s="24">
        <f t="shared" si="0"/>
        <v>7.366837010970419</v>
      </c>
      <c r="F17" s="24">
        <f t="shared" si="0"/>
        <v>7.572600651247409</v>
      </c>
      <c r="G17" s="24">
        <f t="shared" si="0"/>
        <v>7.421112308822218</v>
      </c>
      <c r="H17" s="24">
        <f t="shared" si="0"/>
        <v>7.0389120339949045</v>
      </c>
      <c r="I17" s="24">
        <f t="shared" si="0"/>
        <v>6.603358727472545</v>
      </c>
      <c r="J17" s="24">
        <f t="shared" si="0"/>
        <v>6.503790836686533</v>
      </c>
      <c r="K17" s="24">
        <f t="shared" si="0"/>
        <v>6.401723196737411</v>
      </c>
      <c r="L17" s="24">
        <f t="shared" si="0"/>
        <v>6.212573876184621</v>
      </c>
      <c r="M17" s="24">
        <f t="shared" si="0"/>
        <v>6.083665754737911</v>
      </c>
      <c r="N17" s="24">
        <f t="shared" si="1"/>
        <v>5.89565491773623</v>
      </c>
    </row>
    <row r="18" spans="1:14" ht="10.5" customHeight="1">
      <c r="A18" s="21">
        <f t="shared" si="2"/>
        <v>0.0025</v>
      </c>
      <c r="B18" s="25"/>
      <c r="C18" s="26">
        <f t="shared" si="3"/>
        <v>3</v>
      </c>
      <c r="D18" s="27">
        <f t="shared" si="0"/>
        <v>8.346116679612129</v>
      </c>
      <c r="E18" s="27">
        <f t="shared" si="0"/>
        <v>7.36859441979593</v>
      </c>
      <c r="F18" s="27">
        <f t="shared" si="0"/>
        <v>7.574456827842612</v>
      </c>
      <c r="G18" s="27">
        <f t="shared" si="0"/>
        <v>7.422931352980546</v>
      </c>
      <c r="H18" s="27">
        <f t="shared" si="0"/>
        <v>7.040637394194774</v>
      </c>
      <c r="I18" s="27">
        <f t="shared" si="0"/>
        <v>6.604977325954647</v>
      </c>
      <c r="J18" s="27">
        <f t="shared" si="0"/>
        <v>6.505385029340698</v>
      </c>
      <c r="K18" s="27">
        <f t="shared" si="0"/>
        <v>6.403292370831491</v>
      </c>
      <c r="L18" s="27">
        <f t="shared" si="0"/>
        <v>6.214096686478733</v>
      </c>
      <c r="M18" s="27">
        <f t="shared" si="0"/>
        <v>6.085156967401437</v>
      </c>
      <c r="N18" s="27">
        <f t="shared" si="1"/>
        <v>5.897100045661981</v>
      </c>
    </row>
    <row r="19" spans="1:14" ht="10.5" customHeight="1">
      <c r="A19" s="21">
        <f t="shared" si="2"/>
        <v>0.0025</v>
      </c>
      <c r="B19" s="25"/>
      <c r="C19" s="23">
        <f t="shared" si="3"/>
        <v>4</v>
      </c>
      <c r="D19" s="24">
        <f t="shared" si="0"/>
        <v>8.348107702230068</v>
      </c>
      <c r="E19" s="24">
        <f t="shared" si="0"/>
        <v>7.370352247863214</v>
      </c>
      <c r="F19" s="24">
        <f t="shared" si="0"/>
        <v>7.576313459419095</v>
      </c>
      <c r="G19" s="24">
        <f t="shared" si="0"/>
        <v>7.424750843018347</v>
      </c>
      <c r="H19" s="24">
        <f t="shared" si="0"/>
        <v>7.0423631773105475</v>
      </c>
      <c r="I19" s="24">
        <f t="shared" si="0"/>
        <v>6.606596321183485</v>
      </c>
      <c r="J19" s="24">
        <f t="shared" si="0"/>
        <v>6.5069796127593085</v>
      </c>
      <c r="K19" s="24">
        <f t="shared" si="0"/>
        <v>6.404861929557528</v>
      </c>
      <c r="L19" s="24">
        <f t="shared" si="0"/>
        <v>6.21561987004023</v>
      </c>
      <c r="M19" s="24">
        <f t="shared" si="0"/>
        <v>6.0866485455872175</v>
      </c>
      <c r="N19" s="24">
        <f t="shared" si="1"/>
        <v>5.898545527813811</v>
      </c>
    </row>
    <row r="20" spans="1:14" ht="10.5" customHeight="1">
      <c r="A20" s="21">
        <f t="shared" si="2"/>
        <v>0.0025</v>
      </c>
      <c r="B20" s="25"/>
      <c r="C20" s="23">
        <f t="shared" si="3"/>
        <v>5</v>
      </c>
      <c r="D20" s="24">
        <f t="shared" si="0"/>
        <v>8.350099199819928</v>
      </c>
      <c r="E20" s="24">
        <f t="shared" si="0"/>
        <v>7.372110495272277</v>
      </c>
      <c r="F20" s="24">
        <f t="shared" si="0"/>
        <v>7.578170546088384</v>
      </c>
      <c r="G20" s="24">
        <f t="shared" si="0"/>
        <v>7.426570779044916</v>
      </c>
      <c r="H20" s="24">
        <f t="shared" si="0"/>
        <v>7.0440893834458835</v>
      </c>
      <c r="I20" s="24">
        <f t="shared" si="0"/>
        <v>6.608215713256313</v>
      </c>
      <c r="J20" s="24">
        <f t="shared" si="0"/>
        <v>6.508574587038146</v>
      </c>
      <c r="K20" s="24">
        <f t="shared" si="0"/>
        <v>6.406431873009809</v>
      </c>
      <c r="L20" s="24">
        <f t="shared" si="0"/>
        <v>6.217143426960606</v>
      </c>
      <c r="M20" s="24">
        <f t="shared" si="0"/>
        <v>6.088140489384845</v>
      </c>
      <c r="N20" s="24">
        <f t="shared" si="1"/>
        <v>5.899991364278548</v>
      </c>
    </row>
    <row r="21" spans="1:14" s="32" customFormat="1" ht="10.5" customHeight="1">
      <c r="A21" s="28">
        <f t="shared" si="2"/>
        <v>0.0025</v>
      </c>
      <c r="B21" s="29"/>
      <c r="C21" s="30">
        <f t="shared" si="3"/>
        <v>6</v>
      </c>
      <c r="D21" s="31">
        <f t="shared" si="0"/>
        <v>8.352091172495015</v>
      </c>
      <c r="E21" s="31">
        <f t="shared" si="0"/>
        <v>7.373869162123159</v>
      </c>
      <c r="F21" s="31">
        <f t="shared" si="0"/>
        <v>7.58002808796203</v>
      </c>
      <c r="G21" s="31">
        <f t="shared" si="0"/>
        <v>7.428391161169566</v>
      </c>
      <c r="H21" s="31">
        <f t="shared" si="0"/>
        <v>7.0458160127044716</v>
      </c>
      <c r="I21" s="31">
        <f t="shared" si="0"/>
        <v>6.609835502270403</v>
      </c>
      <c r="J21" s="31">
        <f t="shared" si="0"/>
        <v>6.51016995227302</v>
      </c>
      <c r="K21" s="31">
        <f t="shared" si="0"/>
        <v>6.408002201282627</v>
      </c>
      <c r="L21" s="31">
        <f t="shared" si="0"/>
        <v>6.218667357331372</v>
      </c>
      <c r="M21" s="31">
        <f t="shared" si="0"/>
        <v>6.089632798883936</v>
      </c>
      <c r="N21" s="31">
        <f t="shared" si="1"/>
        <v>5.901437555143037</v>
      </c>
    </row>
    <row r="22" spans="1:14" ht="10.5" customHeight="1">
      <c r="A22" s="21">
        <f t="shared" si="2"/>
        <v>0.0025</v>
      </c>
      <c r="B22" s="25"/>
      <c r="C22" s="23">
        <f t="shared" si="3"/>
        <v>7</v>
      </c>
      <c r="D22" s="24">
        <f t="shared" si="0"/>
        <v>8.354083620368666</v>
      </c>
      <c r="E22" s="24">
        <f t="shared" si="0"/>
        <v>7.3756282485159215</v>
      </c>
      <c r="F22" s="24">
        <f t="shared" si="0"/>
        <v>7.581886085151611</v>
      </c>
      <c r="G22" s="24">
        <f t="shared" si="0"/>
        <v>7.430211989501652</v>
      </c>
      <c r="H22" s="24">
        <f t="shared" si="0"/>
        <v>7.04754306519003</v>
      </c>
      <c r="I22" s="24">
        <f t="shared" si="0"/>
        <v>6.611455688323052</v>
      </c>
      <c r="J22" s="24">
        <f t="shared" si="0"/>
        <v>6.511765708559757</v>
      </c>
      <c r="K22" s="24">
        <f t="shared" si="0"/>
        <v>6.409572914470315</v>
      </c>
      <c r="L22" s="24">
        <f t="shared" si="0"/>
        <v>6.2201916612440735</v>
      </c>
      <c r="M22" s="24">
        <f t="shared" si="0"/>
        <v>6.0911254741741345</v>
      </c>
      <c r="N22" s="24">
        <f t="shared" si="1"/>
        <v>5.902884100494149</v>
      </c>
    </row>
    <row r="23" spans="1:14" ht="10.5" customHeight="1">
      <c r="A23" s="21">
        <f t="shared" si="2"/>
        <v>0.0025</v>
      </c>
      <c r="B23" s="25"/>
      <c r="C23" s="23">
        <f t="shared" si="3"/>
        <v>8</v>
      </c>
      <c r="D23" s="24">
        <f t="shared" si="0"/>
        <v>8.356076543554238</v>
      </c>
      <c r="E23" s="24">
        <f t="shared" si="0"/>
        <v>7.377387754550648</v>
      </c>
      <c r="F23" s="24">
        <f t="shared" si="0"/>
        <v>7.583744537768734</v>
      </c>
      <c r="G23" s="24">
        <f t="shared" si="0"/>
        <v>7.432033264150545</v>
      </c>
      <c r="H23" s="24">
        <f t="shared" si="0"/>
        <v>7.049270541006297</v>
      </c>
      <c r="I23" s="24">
        <f t="shared" si="0"/>
        <v>6.613076271511586</v>
      </c>
      <c r="J23" s="24">
        <f t="shared" si="0"/>
        <v>6.5133618559942175</v>
      </c>
      <c r="K23" s="24">
        <f t="shared" si="0"/>
        <v>6.411144012667224</v>
      </c>
      <c r="L23" s="24">
        <f t="shared" si="0"/>
        <v>6.2217163387902685</v>
      </c>
      <c r="M23" s="24">
        <f t="shared" si="0"/>
        <v>6.092618515345101</v>
      </c>
      <c r="N23" s="24">
        <f t="shared" si="1"/>
        <v>5.904331000418777</v>
      </c>
    </row>
    <row r="24" spans="1:14" s="33" customFormat="1" ht="10.5" customHeight="1">
      <c r="A24" s="21">
        <f t="shared" si="2"/>
        <v>0.0025</v>
      </c>
      <c r="B24" s="25"/>
      <c r="C24" s="30">
        <f t="shared" si="3"/>
        <v>9</v>
      </c>
      <c r="D24" s="27">
        <f t="shared" si="0"/>
        <v>8.358069942165129</v>
      </c>
      <c r="E24" s="27">
        <f t="shared" si="0"/>
        <v>7.3791476803274465</v>
      </c>
      <c r="F24" s="27">
        <f t="shared" si="0"/>
        <v>7.585603445925033</v>
      </c>
      <c r="G24" s="27">
        <f t="shared" si="0"/>
        <v>7.433854985225642</v>
      </c>
      <c r="H24" s="27">
        <f t="shared" si="0"/>
        <v>7.05099844025704</v>
      </c>
      <c r="I24" s="27">
        <f t="shared" si="0"/>
        <v>6.614697251933343</v>
      </c>
      <c r="J24" s="27">
        <f t="shared" si="0"/>
        <v>6.51495839467227</v>
      </c>
      <c r="K24" s="27">
        <f t="shared" si="0"/>
        <v>6.412715495967723</v>
      </c>
      <c r="L24" s="27">
        <f t="shared" si="0"/>
        <v>6.223241390061546</v>
      </c>
      <c r="M24" s="27">
        <f t="shared" si="0"/>
        <v>6.094111922486517</v>
      </c>
      <c r="N24" s="27">
        <f t="shared" si="1"/>
        <v>5.905778255003832</v>
      </c>
    </row>
    <row r="25" spans="1:14" s="32" customFormat="1" ht="10.5" customHeight="1">
      <c r="A25" s="21">
        <f t="shared" si="2"/>
        <v>0.0025</v>
      </c>
      <c r="B25" s="25"/>
      <c r="C25" s="34">
        <f t="shared" si="3"/>
        <v>10</v>
      </c>
      <c r="D25" s="24">
        <f t="shared" si="0"/>
        <v>8.360063816314744</v>
      </c>
      <c r="E25" s="24">
        <f t="shared" si="0"/>
        <v>7.380908025946449</v>
      </c>
      <c r="F25" s="24">
        <f t="shared" si="0"/>
        <v>7.587462809732165</v>
      </c>
      <c r="G25" s="24">
        <f t="shared" si="0"/>
        <v>7.43567715283637</v>
      </c>
      <c r="H25" s="24">
        <f t="shared" si="0"/>
        <v>7.052726763046045</v>
      </c>
      <c r="I25" s="24">
        <f t="shared" si="0"/>
        <v>6.6163186296856935</v>
      </c>
      <c r="J25" s="24">
        <f t="shared" si="0"/>
        <v>6.5165553246898185</v>
      </c>
      <c r="K25" s="24">
        <f t="shared" si="0"/>
        <v>6.414287364466205</v>
      </c>
      <c r="L25" s="24">
        <f t="shared" si="0"/>
        <v>6.224766815149503</v>
      </c>
      <c r="M25" s="24">
        <f t="shared" si="0"/>
        <v>6.095605695688092</v>
      </c>
      <c r="N25" s="24">
        <f t="shared" si="1"/>
        <v>5.907225864336243</v>
      </c>
    </row>
    <row r="26" spans="1:14" s="36" customFormat="1" ht="10.5" customHeight="1">
      <c r="A26" s="21">
        <f t="shared" si="2"/>
        <v>0.0025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8.362058166116531</v>
      </c>
      <c r="E26" s="24">
        <f t="shared" si="4"/>
        <v>7.382668791507812</v>
      </c>
      <c r="F26" s="24">
        <f t="shared" si="4"/>
        <v>7.58932262930182</v>
      </c>
      <c r="G26" s="24">
        <f t="shared" si="4"/>
        <v>7.437499767092184</v>
      </c>
      <c r="H26" s="24">
        <f t="shared" si="4"/>
        <v>7.054455509477134</v>
      </c>
      <c r="I26" s="24">
        <f t="shared" si="4"/>
        <v>6.617940404866033</v>
      </c>
      <c r="J26" s="24">
        <f t="shared" si="4"/>
        <v>6.5181526461427906</v>
      </c>
      <c r="K26" s="24">
        <f t="shared" si="4"/>
        <v>6.415859618257093</v>
      </c>
      <c r="L26" s="24">
        <f t="shared" si="4"/>
        <v>6.226292614145779</v>
      </c>
      <c r="M26" s="24">
        <f t="shared" si="4"/>
        <v>6.097099835039549</v>
      </c>
      <c r="N26" s="24">
        <f t="shared" si="1"/>
        <v>5.908673828502969</v>
      </c>
    </row>
    <row r="27" spans="1:14" s="36" customFormat="1" ht="10.5" customHeight="1">
      <c r="A27" s="37">
        <f t="shared" si="2"/>
        <v>0.0025</v>
      </c>
      <c r="B27" s="35"/>
      <c r="C27" s="30">
        <f t="shared" si="3"/>
        <v>12</v>
      </c>
      <c r="D27" s="27">
        <f t="shared" si="4"/>
        <v>8.364052991683963</v>
      </c>
      <c r="E27" s="27">
        <f t="shared" si="4"/>
        <v>7.384429977111716</v>
      </c>
      <c r="F27" s="27">
        <f t="shared" si="4"/>
        <v>7.591182904745716</v>
      </c>
      <c r="G27" s="27">
        <f t="shared" si="4"/>
        <v>7.4393228281025685</v>
      </c>
      <c r="H27" s="27">
        <f t="shared" si="4"/>
        <v>7.05618467965415</v>
      </c>
      <c r="I27" s="27">
        <f t="shared" si="4"/>
        <v>6.6195625775717755</v>
      </c>
      <c r="J27" s="27">
        <f t="shared" si="4"/>
        <v>6.51975035912713</v>
      </c>
      <c r="K27" s="27">
        <f t="shared" si="4"/>
        <v>6.417432257434831</v>
      </c>
      <c r="L27" s="27">
        <f t="shared" si="4"/>
        <v>6.22781878714202</v>
      </c>
      <c r="M27" s="27">
        <f t="shared" si="4"/>
        <v>6.098594340630643</v>
      </c>
      <c r="N27" s="27">
        <f t="shared" si="1"/>
        <v>5.910122147590989</v>
      </c>
    </row>
    <row r="28" spans="1:14" s="36" customFormat="1" ht="10.5" customHeight="1">
      <c r="A28" s="37">
        <f t="shared" si="2"/>
        <v>0.0025</v>
      </c>
      <c r="B28" s="35"/>
      <c r="C28" s="34">
        <f t="shared" si="3"/>
        <v>13</v>
      </c>
      <c r="D28" s="24">
        <f t="shared" si="4"/>
        <v>8.366048293130536</v>
      </c>
      <c r="E28" s="24">
        <f t="shared" si="4"/>
        <v>7.386191582858365</v>
      </c>
      <c r="F28" s="24">
        <f t="shared" si="4"/>
        <v>7.593043636175592</v>
      </c>
      <c r="G28" s="24">
        <f t="shared" si="4"/>
        <v>7.441146335977027</v>
      </c>
      <c r="H28" s="24">
        <f t="shared" si="4"/>
        <v>7.057914273680956</v>
      </c>
      <c r="I28" s="24">
        <f t="shared" si="4"/>
        <v>6.621185147900364</v>
      </c>
      <c r="J28" s="24">
        <f t="shared" si="4"/>
        <v>6.52134846373881</v>
      </c>
      <c r="K28" s="24">
        <f t="shared" si="4"/>
        <v>6.41900528209388</v>
      </c>
      <c r="L28" s="24">
        <f t="shared" si="4"/>
        <v>6.2293453342299</v>
      </c>
      <c r="M28" s="24">
        <f t="shared" si="4"/>
        <v>6.100089212551142</v>
      </c>
      <c r="N28" s="24">
        <f t="shared" si="1"/>
        <v>5.911570821687296</v>
      </c>
    </row>
    <row r="29" spans="1:14" s="36" customFormat="1" ht="10.5" customHeight="1">
      <c r="A29" s="38">
        <f t="shared" si="2"/>
        <v>0.0025</v>
      </c>
      <c r="B29" s="35"/>
      <c r="C29" s="34">
        <f t="shared" si="3"/>
        <v>14</v>
      </c>
      <c r="D29" s="39">
        <f t="shared" si="4"/>
        <v>8.368044070569772</v>
      </c>
      <c r="E29" s="39">
        <f t="shared" si="4"/>
        <v>7.387953608847991</v>
      </c>
      <c r="F29" s="39">
        <f t="shared" si="4"/>
        <v>7.594904823703223</v>
      </c>
      <c r="G29" s="39">
        <f t="shared" si="4"/>
        <v>7.442970290825092</v>
      </c>
      <c r="H29" s="39">
        <f t="shared" si="4"/>
        <v>7.059644291661449</v>
      </c>
      <c r="I29" s="39">
        <f t="shared" si="4"/>
        <v>6.622808115949259</v>
      </c>
      <c r="J29" s="39">
        <f t="shared" si="4"/>
        <v>6.522946960073825</v>
      </c>
      <c r="K29" s="39">
        <f t="shared" si="4"/>
        <v>6.420578692328729</v>
      </c>
      <c r="L29" s="39">
        <f t="shared" si="4"/>
        <v>6.230872255501119</v>
      </c>
      <c r="M29" s="39">
        <f t="shared" si="4"/>
        <v>6.10158445089084</v>
      </c>
      <c r="N29" s="39">
        <f t="shared" si="1"/>
        <v>5.91301985087891</v>
      </c>
    </row>
    <row r="30" spans="1:14" s="36" customFormat="1" ht="10.5" customHeight="1">
      <c r="A30" s="38">
        <f t="shared" si="2"/>
        <v>0.0025</v>
      </c>
      <c r="B30" s="35"/>
      <c r="C30" s="30">
        <f t="shared" si="3"/>
        <v>15</v>
      </c>
      <c r="D30" s="31">
        <f t="shared" si="4"/>
        <v>8.37004032411522</v>
      </c>
      <c r="E30" s="31">
        <f>100000*LVT/E$11*((1+E$12/100)^((DAYS360(E$6,$L$2)+$C30-1)/360)*((1+$A30)^(($C30-15)/30)))/100000</f>
        <v>7.389716055180838</v>
      </c>
      <c r="F30" s="31">
        <f>100000*LVT/F$11*((1+F$12/100)^((DAYS360(F$6,$L$2)+$C30-1)/360)*((1+$A30)^(($C30-15)/30)))/100000</f>
        <v>7.596766467440397</v>
      </c>
      <c r="G30" s="31">
        <f t="shared" si="4"/>
        <v>7.444794692756325</v>
      </c>
      <c r="H30" s="31">
        <f t="shared" si="4"/>
        <v>7.061374733699545</v>
      </c>
      <c r="I30" s="31">
        <f t="shared" si="4"/>
        <v>6.624431481815954</v>
      </c>
      <c r="J30" s="31">
        <f t="shared" si="4"/>
        <v>6.52454584822819</v>
      </c>
      <c r="K30" s="31">
        <f t="shared" si="4"/>
        <v>6.4221524882338885</v>
      </c>
      <c r="L30" s="31">
        <f>100000*LVT/L$11*((1+L$12/100)^((DAYS360(L$6,$L$2)+$C30-1)/360)*((1+$A30)^(($C30-15)/30)))/100000</f>
        <v>6.232399551047391</v>
      </c>
      <c r="M30" s="31">
        <f t="shared" si="4"/>
        <v>6.103080055739556</v>
      </c>
      <c r="N30" s="31">
        <f t="shared" si="1"/>
        <v>5.914469235252869</v>
      </c>
    </row>
    <row r="31" spans="1:14" s="36" customFormat="1" ht="10.5" customHeight="1">
      <c r="A31" s="38">
        <f t="shared" si="2"/>
        <v>0.0025</v>
      </c>
      <c r="B31" s="40"/>
      <c r="C31" s="34">
        <f t="shared" si="3"/>
        <v>16</v>
      </c>
      <c r="D31" s="24">
        <f t="shared" si="4"/>
        <v>8.372037053880462</v>
      </c>
      <c r="E31" s="24">
        <f t="shared" si="4"/>
        <v>7.391478921957185</v>
      </c>
      <c r="F31" s="24">
        <f t="shared" si="4"/>
        <v>7.598628567498948</v>
      </c>
      <c r="G31" s="24">
        <f t="shared" si="4"/>
        <v>7.446619541880319</v>
      </c>
      <c r="H31" s="24">
        <f t="shared" si="4"/>
        <v>7.063105599899185</v>
      </c>
      <c r="I31" s="24">
        <f t="shared" si="4"/>
        <v>6.626055245597955</v>
      </c>
      <c r="J31" s="24">
        <f t="shared" si="4"/>
        <v>6.526145128297951</v>
      </c>
      <c r="K31" s="24">
        <f t="shared" si="4"/>
        <v>6.423726669903896</v>
      </c>
      <c r="L31" s="24">
        <f t="shared" si="4"/>
        <v>6.233927220960458</v>
      </c>
      <c r="M31" s="24">
        <f t="shared" si="4"/>
        <v>6.1045760271871226</v>
      </c>
      <c r="N31" s="24">
        <f t="shared" si="1"/>
        <v>5.915918974896237</v>
      </c>
    </row>
    <row r="32" spans="1:14" s="36" customFormat="1" ht="10.5" customHeight="1">
      <c r="A32" s="38">
        <f t="shared" si="2"/>
        <v>0.0025</v>
      </c>
      <c r="B32" s="40"/>
      <c r="C32" s="34">
        <f t="shared" si="3"/>
        <v>17</v>
      </c>
      <c r="D32" s="24">
        <f t="shared" si="4"/>
        <v>8.374034259979107</v>
      </c>
      <c r="E32" s="24">
        <f t="shared" si="4"/>
        <v>7.393242209277335</v>
      </c>
      <c r="F32" s="24">
        <f t="shared" si="4"/>
        <v>7.600491123990726</v>
      </c>
      <c r="G32" s="24">
        <f t="shared" si="4"/>
        <v>7.448444838306681</v>
      </c>
      <c r="H32" s="24">
        <f t="shared" si="4"/>
        <v>7.0648368903643455</v>
      </c>
      <c r="I32" s="24">
        <f t="shared" si="4"/>
        <v>6.627679407392802</v>
      </c>
      <c r="J32" s="24">
        <f t="shared" si="4"/>
        <v>6.527744800379171</v>
      </c>
      <c r="K32" s="24">
        <f t="shared" si="4"/>
        <v>6.425301237433305</v>
      </c>
      <c r="L32" s="24">
        <f t="shared" si="4"/>
        <v>6.235455265332087</v>
      </c>
      <c r="M32" s="24">
        <f t="shared" si="4"/>
        <v>6.1060723653234055</v>
      </c>
      <c r="N32" s="24">
        <f t="shared" si="1"/>
        <v>5.917369069896099</v>
      </c>
    </row>
    <row r="33" spans="1:14" s="36" customFormat="1" ht="10.5" customHeight="1">
      <c r="A33" s="38">
        <f t="shared" si="2"/>
        <v>0.0025</v>
      </c>
      <c r="B33" s="40"/>
      <c r="C33" s="30">
        <f t="shared" si="3"/>
        <v>18</v>
      </c>
      <c r="D33" s="27">
        <f t="shared" si="4"/>
        <v>8.37603194252478</v>
      </c>
      <c r="E33" s="27">
        <f t="shared" si="4"/>
        <v>7.395005917241606</v>
      </c>
      <c r="F33" s="27">
        <f t="shared" si="4"/>
        <v>7.602354137027611</v>
      </c>
      <c r="G33" s="27">
        <f t="shared" si="4"/>
        <v>7.450270582145062</v>
      </c>
      <c r="H33" s="27">
        <f t="shared" si="4"/>
        <v>7.066568605199017</v>
      </c>
      <c r="I33" s="27">
        <f t="shared" si="4"/>
        <v>6.6293039672980525</v>
      </c>
      <c r="J33" s="27">
        <f t="shared" si="4"/>
        <v>6.529344864567941</v>
      </c>
      <c r="K33" s="27">
        <f t="shared" si="4"/>
        <v>6.4268761909167</v>
      </c>
      <c r="L33" s="27">
        <f t="shared" si="4"/>
        <v>6.236983684254064</v>
      </c>
      <c r="M33" s="27">
        <f t="shared" si="4"/>
        <v>6.107569070238282</v>
      </c>
      <c r="N33" s="27">
        <f t="shared" si="1"/>
        <v>5.918819520339553</v>
      </c>
    </row>
    <row r="34" spans="1:14" s="36" customFormat="1" ht="10.5" customHeight="1">
      <c r="A34" s="38">
        <f t="shared" si="2"/>
        <v>0.0025</v>
      </c>
      <c r="B34" s="40"/>
      <c r="C34" s="34">
        <f t="shared" si="3"/>
        <v>19</v>
      </c>
      <c r="D34" s="24">
        <f t="shared" si="4"/>
        <v>8.378030101631145</v>
      </c>
      <c r="E34" s="24">
        <f t="shared" si="4"/>
        <v>7.3967700459503485</v>
      </c>
      <c r="F34" s="24">
        <f t="shared" si="4"/>
        <v>7.604217606721506</v>
      </c>
      <c r="G34" s="24">
        <f t="shared" si="4"/>
        <v>7.452096773505122</v>
      </c>
      <c r="H34" s="24">
        <f t="shared" si="4"/>
        <v>7.068300744507222</v>
      </c>
      <c r="I34" s="24">
        <f t="shared" si="4"/>
        <v>6.630928925411295</v>
      </c>
      <c r="J34" s="24">
        <f t="shared" si="4"/>
        <v>6.53094532096037</v>
      </c>
      <c r="K34" s="24">
        <f t="shared" si="4"/>
        <v>6.428451530448684</v>
      </c>
      <c r="L34" s="24">
        <f t="shared" si="4"/>
        <v>6.238512477818196</v>
      </c>
      <c r="M34" s="24">
        <f t="shared" si="4"/>
        <v>6.109066142021656</v>
      </c>
      <c r="N34" s="24">
        <f t="shared" si="1"/>
        <v>5.920270326313729</v>
      </c>
    </row>
    <row r="35" spans="1:14" s="36" customFormat="1" ht="10.5" customHeight="1">
      <c r="A35" s="38">
        <f t="shared" si="2"/>
        <v>0.0025</v>
      </c>
      <c r="B35" s="40"/>
      <c r="C35" s="34">
        <f t="shared" si="3"/>
        <v>20</v>
      </c>
      <c r="D35" s="24">
        <f t="shared" si="4"/>
        <v>8.380028737411886</v>
      </c>
      <c r="E35" s="24">
        <f t="shared" si="4"/>
        <v>7.398534595503933</v>
      </c>
      <c r="F35" s="24">
        <f t="shared" si="4"/>
        <v>7.606081533184349</v>
      </c>
      <c r="G35" s="24">
        <f t="shared" si="4"/>
        <v>7.453923412496558</v>
      </c>
      <c r="H35" s="24">
        <f t="shared" si="4"/>
        <v>7.070033308393001</v>
      </c>
      <c r="I35" s="24">
        <f t="shared" si="4"/>
        <v>6.632554281830129</v>
      </c>
      <c r="J35" s="24">
        <f t="shared" si="4"/>
        <v>6.532546169652594</v>
      </c>
      <c r="K35" s="24">
        <f t="shared" si="4"/>
        <v>6.430027256123884</v>
      </c>
      <c r="L35" s="24">
        <f t="shared" si="4"/>
        <v>6.240041646116313</v>
      </c>
      <c r="M35" s="24">
        <f t="shared" si="4"/>
        <v>6.110563580763455</v>
      </c>
      <c r="N35" s="24">
        <f t="shared" si="1"/>
        <v>5.921721487905771</v>
      </c>
    </row>
    <row r="36" spans="1:14" s="36" customFormat="1" ht="10.5" customHeight="1">
      <c r="A36" s="38">
        <f t="shared" si="2"/>
        <v>0.0025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8.382027849980718</v>
      </c>
      <c r="E36" s="27">
        <f t="shared" si="5"/>
        <v>7.400299566002756</v>
      </c>
      <c r="F36" s="27">
        <f t="shared" si="5"/>
        <v>7.607945916528102</v>
      </c>
      <c r="G36" s="27">
        <f t="shared" si="5"/>
        <v>7.4557504992290955</v>
      </c>
      <c r="H36" s="27">
        <f t="shared" si="5"/>
        <v>7.071766296960431</v>
      </c>
      <c r="I36" s="27">
        <f t="shared" si="5"/>
        <v>6.634180036652196</v>
      </c>
      <c r="J36" s="27">
        <f t="shared" si="5"/>
        <v>6.534147410740779</v>
      </c>
      <c r="K36" s="27">
        <f t="shared" si="5"/>
        <v>6.431603368036948</v>
      </c>
      <c r="L36" s="27">
        <f t="shared" si="5"/>
        <v>6.241571189240271</v>
      </c>
      <c r="M36" s="27">
        <f t="shared" si="5"/>
        <v>6.112061386553628</v>
      </c>
      <c r="N36" s="27">
        <f t="shared" si="1"/>
        <v>5.923173005202848</v>
      </c>
    </row>
    <row r="37" spans="1:14" s="36" customFormat="1" ht="10.5" customHeight="1">
      <c r="A37" s="38">
        <f t="shared" si="2"/>
        <v>0.0025</v>
      </c>
      <c r="B37" s="40"/>
      <c r="C37" s="34">
        <f t="shared" si="3"/>
        <v>22</v>
      </c>
      <c r="D37" s="24">
        <f t="shared" si="5"/>
        <v>8.384027439451383</v>
      </c>
      <c r="E37" s="24">
        <f t="shared" si="5"/>
        <v>7.402064957547238</v>
      </c>
      <c r="F37" s="24">
        <f t="shared" si="5"/>
        <v>7.609810756864756</v>
      </c>
      <c r="G37" s="24">
        <f t="shared" si="5"/>
        <v>7.457578033812481</v>
      </c>
      <c r="H37" s="24">
        <f t="shared" si="5"/>
        <v>7.073499710313609</v>
      </c>
      <c r="I37" s="24">
        <f t="shared" si="5"/>
        <v>6.63580618997514</v>
      </c>
      <c r="J37" s="24">
        <f t="shared" si="5"/>
        <v>6.535749044321101</v>
      </c>
      <c r="K37" s="24">
        <f t="shared" si="5"/>
        <v>6.433179866282555</v>
      </c>
      <c r="L37" s="24">
        <f t="shared" si="5"/>
        <v>6.243101107281947</v>
      </c>
      <c r="M37" s="24">
        <f t="shared" si="5"/>
        <v>6.113559559482142</v>
      </c>
      <c r="N37" s="24">
        <f t="shared" si="1"/>
        <v>5.924624878292152</v>
      </c>
    </row>
    <row r="38" spans="1:14" s="36" customFormat="1" ht="10.5" customHeight="1">
      <c r="A38" s="38">
        <f t="shared" si="2"/>
        <v>0.0025</v>
      </c>
      <c r="B38" s="40"/>
      <c r="C38" s="34">
        <f t="shared" si="3"/>
        <v>23</v>
      </c>
      <c r="D38" s="24">
        <f t="shared" si="5"/>
        <v>8.386027505937651</v>
      </c>
      <c r="E38" s="24">
        <f t="shared" si="5"/>
        <v>7.403830770237817</v>
      </c>
      <c r="F38" s="24">
        <f t="shared" si="5"/>
        <v>7.6116760543063275</v>
      </c>
      <c r="G38" s="24">
        <f t="shared" si="5"/>
        <v>7.459406016356493</v>
      </c>
      <c r="H38" s="24">
        <f t="shared" si="5"/>
        <v>7.075233548556655</v>
      </c>
      <c r="I38" s="24">
        <f t="shared" si="5"/>
        <v>6.637432741896653</v>
      </c>
      <c r="J38" s="24">
        <f t="shared" si="5"/>
        <v>6.537351070489771</v>
      </c>
      <c r="K38" s="24">
        <f t="shared" si="5"/>
        <v>6.434756750955397</v>
      </c>
      <c r="L38" s="24">
        <f t="shared" si="5"/>
        <v>6.244631400333239</v>
      </c>
      <c r="M38" s="24">
        <f t="shared" si="5"/>
        <v>6.115058099638993</v>
      </c>
      <c r="N38" s="24">
        <f t="shared" si="1"/>
        <v>5.926077107260891</v>
      </c>
    </row>
    <row r="39" spans="1:14" s="36" customFormat="1" ht="10.5" customHeight="1">
      <c r="A39" s="38">
        <f t="shared" si="2"/>
        <v>0.0025</v>
      </c>
      <c r="B39" s="40"/>
      <c r="C39" s="30">
        <f t="shared" si="3"/>
        <v>24</v>
      </c>
      <c r="D39" s="27">
        <f t="shared" si="5"/>
        <v>8.388028049553315</v>
      </c>
      <c r="E39" s="27">
        <f t="shared" si="5"/>
        <v>7.405597004174965</v>
      </c>
      <c r="F39" s="27">
        <f t="shared" si="5"/>
        <v>7.613541808964855</v>
      </c>
      <c r="G39" s="27">
        <f t="shared" si="5"/>
        <v>7.461234446970931</v>
      </c>
      <c r="H39" s="27">
        <f t="shared" si="5"/>
        <v>7.076967811793717</v>
      </c>
      <c r="I39" s="27">
        <f t="shared" si="5"/>
        <v>6.63905969251443</v>
      </c>
      <c r="J39" s="27">
        <f t="shared" si="5"/>
        <v>6.538953489343015</v>
      </c>
      <c r="K39" s="27">
        <f t="shared" si="5"/>
        <v>6.436334022150197</v>
      </c>
      <c r="L39" s="27">
        <f t="shared" si="5"/>
        <v>6.246162068486067</v>
      </c>
      <c r="M39" s="27">
        <f t="shared" si="5"/>
        <v>6.1165570071141895</v>
      </c>
      <c r="N39" s="27">
        <f t="shared" si="1"/>
        <v>5.9275296921962966</v>
      </c>
    </row>
    <row r="40" spans="1:14" s="36" customFormat="1" ht="10.5" customHeight="1">
      <c r="A40" s="38">
        <f t="shared" si="2"/>
        <v>0.0025</v>
      </c>
      <c r="B40" s="40"/>
      <c r="C40" s="34">
        <f t="shared" si="3"/>
        <v>25</v>
      </c>
      <c r="D40" s="24">
        <f t="shared" si="5"/>
        <v>8.390029070412199</v>
      </c>
      <c r="E40" s="24">
        <f t="shared" si="5"/>
        <v>7.407363659459175</v>
      </c>
      <c r="F40" s="24">
        <f t="shared" si="5"/>
        <v>7.615408020952421</v>
      </c>
      <c r="G40" s="24">
        <f t="shared" si="5"/>
        <v>7.463063325765628</v>
      </c>
      <c r="H40" s="24">
        <f t="shared" si="5"/>
        <v>7.078702500128969</v>
      </c>
      <c r="I40" s="24">
        <f t="shared" si="5"/>
        <v>6.640687041926201</v>
      </c>
      <c r="J40" s="24">
        <f t="shared" si="5"/>
        <v>6.540556300977092</v>
      </c>
      <c r="K40" s="24">
        <f t="shared" si="5"/>
        <v>6.437911679961696</v>
      </c>
      <c r="L40" s="24">
        <f t="shared" si="5"/>
        <v>6.247693111832378</v>
      </c>
      <c r="M40" s="24">
        <f t="shared" si="5"/>
        <v>6.118056281997772</v>
      </c>
      <c r="N40" s="24">
        <f t="shared" si="1"/>
        <v>5.928982633185625</v>
      </c>
    </row>
    <row r="41" spans="1:14" s="36" customFormat="1" ht="10.5" customHeight="1">
      <c r="A41" s="38">
        <f t="shared" si="2"/>
        <v>0.0025</v>
      </c>
      <c r="B41" s="40"/>
      <c r="C41" s="34">
        <f t="shared" si="3"/>
        <v>26</v>
      </c>
      <c r="D41" s="24">
        <f t="shared" si="5"/>
        <v>8.392030568628147</v>
      </c>
      <c r="E41" s="24">
        <f t="shared" si="5"/>
        <v>7.409130736190957</v>
      </c>
      <c r="F41" s="24">
        <f t="shared" si="5"/>
        <v>7.617274690381112</v>
      </c>
      <c r="G41" s="24">
        <f t="shared" si="5"/>
        <v>7.4648926528504385</v>
      </c>
      <c r="H41" s="24">
        <f t="shared" si="5"/>
        <v>7.080437613666611</v>
      </c>
      <c r="I41" s="24">
        <f t="shared" si="5"/>
        <v>6.642314790229718</v>
      </c>
      <c r="J41" s="24">
        <f t="shared" si="5"/>
        <v>6.542159505488273</v>
      </c>
      <c r="K41" s="24">
        <f t="shared" si="5"/>
        <v>6.4394897244846625</v>
      </c>
      <c r="L41" s="24">
        <f t="shared" si="5"/>
        <v>6.249224530464136</v>
      </c>
      <c r="M41" s="24">
        <f t="shared" si="5"/>
        <v>6.119555924379799</v>
      </c>
      <c r="N41" s="24">
        <f t="shared" si="1"/>
        <v>5.930435930316151</v>
      </c>
    </row>
    <row r="42" spans="1:14" s="36" customFormat="1" ht="10.5" customHeight="1">
      <c r="A42" s="38">
        <f t="shared" si="2"/>
        <v>0.0025</v>
      </c>
      <c r="B42" s="40"/>
      <c r="C42" s="30">
        <f t="shared" si="3"/>
        <v>27</v>
      </c>
      <c r="D42" s="27">
        <f t="shared" si="5"/>
        <v>8.394032544315042</v>
      </c>
      <c r="E42" s="27">
        <f t="shared" si="5"/>
        <v>7.410898234470852</v>
      </c>
      <c r="F42" s="27">
        <f t="shared" si="5"/>
        <v>7.61914181736307</v>
      </c>
      <c r="G42" s="27">
        <f t="shared" si="5"/>
        <v>7.466722428335251</v>
      </c>
      <c r="H42" s="27">
        <f t="shared" si="5"/>
        <v>7.082173152510866</v>
      </c>
      <c r="I42" s="27">
        <f t="shared" si="5"/>
        <v>6.643942937522755</v>
      </c>
      <c r="J42" s="27">
        <f t="shared" si="5"/>
        <v>6.543763102972867</v>
      </c>
      <c r="K42" s="27">
        <f t="shared" si="5"/>
        <v>6.441068155813888</v>
      </c>
      <c r="L42" s="27">
        <f t="shared" si="5"/>
        <v>6.250756324473331</v>
      </c>
      <c r="M42" s="27">
        <f t="shared" si="5"/>
        <v>6.121055934350347</v>
      </c>
      <c r="N42" s="27">
        <f t="shared" si="1"/>
        <v>5.931889583675169</v>
      </c>
    </row>
    <row r="43" spans="1:14" s="36" customFormat="1" ht="10.5" customHeight="1">
      <c r="A43" s="38">
        <f t="shared" si="2"/>
        <v>0.0025</v>
      </c>
      <c r="B43" s="40"/>
      <c r="C43" s="34">
        <f t="shared" si="3"/>
        <v>28</v>
      </c>
      <c r="D43" s="24">
        <f t="shared" si="5"/>
        <v>8.39603499758679</v>
      </c>
      <c r="E43" s="24">
        <f t="shared" si="5"/>
        <v>7.4126661543994254</v>
      </c>
      <c r="F43" s="24">
        <f t="shared" si="5"/>
        <v>7.621009402010435</v>
      </c>
      <c r="G43" s="24">
        <f t="shared" si="5"/>
        <v>7.468552652329969</v>
      </c>
      <c r="H43" s="24">
        <f t="shared" si="5"/>
        <v>7.083909116765985</v>
      </c>
      <c r="I43" s="24">
        <f t="shared" si="5"/>
        <v>6.645571483903113</v>
      </c>
      <c r="J43" s="24">
        <f t="shared" si="5"/>
        <v>6.545367093527191</v>
      </c>
      <c r="K43" s="24">
        <f t="shared" si="5"/>
        <v>6.44264697404418</v>
      </c>
      <c r="L43" s="24">
        <f t="shared" si="5"/>
        <v>6.252288493951974</v>
      </c>
      <c r="M43" s="24">
        <f t="shared" si="5"/>
        <v>6.122556311999523</v>
      </c>
      <c r="N43" s="24">
        <f t="shared" si="1"/>
        <v>5.933343593349998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7165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362.9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0.0025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0.0025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0.0025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5.730138001706156</v>
      </c>
      <c r="E55" s="24">
        <f t="shared" si="7"/>
        <v>4.804618535014129</v>
      </c>
      <c r="F55" s="24">
        <f t="shared" si="7"/>
        <v>4.560080636310051</v>
      </c>
      <c r="G55" s="24">
        <f t="shared" si="7"/>
        <v>4.484718375649897</v>
      </c>
      <c r="H55" s="24">
        <f t="shared" si="7"/>
        <v>4.402734326283312</v>
      </c>
      <c r="I55" s="24">
        <f t="shared" si="7"/>
        <v>4.381840213635374</v>
      </c>
      <c r="J55" s="24">
        <f t="shared" si="7"/>
        <v>4.299284592543827</v>
      </c>
      <c r="K55" s="24">
        <f aca="true" t="shared" si="8" ref="K55:N82">100000*NVT/K$50*((1+K$51/100)^((DAYS360(K$45,$L$2)+$C55-1)/360)*((1+$A55)^(($C55-15)/30)))/100000</f>
        <v>4.200947530915907</v>
      </c>
      <c r="L55" s="24">
        <f t="shared" si="8"/>
        <v>4.039461363028879</v>
      </c>
      <c r="M55" s="24">
        <f t="shared" si="8"/>
        <v>3.543138436007069</v>
      </c>
      <c r="N55" s="24">
        <f t="shared" si="8"/>
        <v>2.730074478326399</v>
      </c>
    </row>
    <row r="56" spans="1:14" ht="10.5" customHeight="1">
      <c r="A56" s="21">
        <f t="shared" si="6"/>
        <v>0.0025</v>
      </c>
      <c r="B56" s="49"/>
      <c r="C56" s="48">
        <f aca="true" t="shared" si="9" ref="C56:C82">C55+1</f>
        <v>2</v>
      </c>
      <c r="D56" s="24">
        <f t="shared" si="7"/>
        <v>5.731542558546781</v>
      </c>
      <c r="E56" s="24">
        <f t="shared" si="7"/>
        <v>4.8056696966782715</v>
      </c>
      <c r="F56" s="24">
        <f t="shared" si="7"/>
        <v>4.561048095874581</v>
      </c>
      <c r="G56" s="24">
        <f t="shared" si="7"/>
        <v>4.485669846475258</v>
      </c>
      <c r="H56" s="24">
        <f t="shared" si="7"/>
        <v>4.403668403501187</v>
      </c>
      <c r="I56" s="24">
        <f t="shared" si="7"/>
        <v>4.382769857991039</v>
      </c>
      <c r="J56" s="24">
        <f t="shared" si="7"/>
        <v>4.300196722028243</v>
      </c>
      <c r="K56" s="24">
        <f t="shared" si="8"/>
        <v>4.201838797363371</v>
      </c>
      <c r="L56" s="24">
        <f t="shared" si="8"/>
        <v>4.040318368823929</v>
      </c>
      <c r="M56" s="24">
        <f t="shared" si="8"/>
        <v>3.5438901427074003</v>
      </c>
      <c r="N56" s="24">
        <f t="shared" si="8"/>
        <v>2.730653686651117</v>
      </c>
    </row>
    <row r="57" spans="1:14" ht="10.5" customHeight="1">
      <c r="A57" s="21">
        <f t="shared" si="6"/>
        <v>0.0025</v>
      </c>
      <c r="B57" s="49"/>
      <c r="C57" s="50">
        <f t="shared" si="9"/>
        <v>3</v>
      </c>
      <c r="D57" s="27">
        <f t="shared" si="7"/>
        <v>5.732947459668805</v>
      </c>
      <c r="E57" s="27">
        <f t="shared" si="7"/>
        <v>4.806721088317145</v>
      </c>
      <c r="F57" s="27">
        <f t="shared" si="7"/>
        <v>4.562015760693816</v>
      </c>
      <c r="G57" s="27">
        <f t="shared" si="7"/>
        <v>4.486621519163179</v>
      </c>
      <c r="H57" s="27">
        <f t="shared" si="7"/>
        <v>4.40460267889142</v>
      </c>
      <c r="I57" s="27">
        <f t="shared" si="7"/>
        <v>4.383699699578595</v>
      </c>
      <c r="J57" s="27">
        <f t="shared" si="7"/>
        <v>4.301109045028623</v>
      </c>
      <c r="K57" s="27">
        <f t="shared" si="8"/>
        <v>4.202730252900528</v>
      </c>
      <c r="L57" s="27">
        <f t="shared" si="8"/>
        <v>4.041175556439986</v>
      </c>
      <c r="M57" s="27">
        <f t="shared" si="8"/>
        <v>3.5446420088886486</v>
      </c>
      <c r="N57" s="27">
        <f t="shared" si="8"/>
        <v>2.7312330178597657</v>
      </c>
    </row>
    <row r="58" spans="1:14" ht="10.5" customHeight="1">
      <c r="A58" s="21">
        <f t="shared" si="6"/>
        <v>0.0025</v>
      </c>
      <c r="B58" s="49"/>
      <c r="C58" s="48">
        <f t="shared" si="9"/>
        <v>4</v>
      </c>
      <c r="D58" s="24">
        <f t="shared" si="7"/>
        <v>5.734352705156616</v>
      </c>
      <c r="E58" s="24">
        <f t="shared" si="7"/>
        <v>4.807772709981058</v>
      </c>
      <c r="F58" s="24">
        <f t="shared" si="7"/>
        <v>4.562983630811304</v>
      </c>
      <c r="G58" s="24">
        <f t="shared" si="7"/>
        <v>4.487573393756487</v>
      </c>
      <c r="H58" s="24">
        <f t="shared" si="7"/>
        <v>4.405537152496057</v>
      </c>
      <c r="I58" s="24">
        <f t="shared" si="7"/>
        <v>4.384629738439884</v>
      </c>
      <c r="J58" s="24">
        <f t="shared" si="7"/>
        <v>4.3020215615860184</v>
      </c>
      <c r="K58" s="24">
        <f t="shared" si="8"/>
        <v>4.203621897567495</v>
      </c>
      <c r="L58" s="24">
        <f t="shared" si="8"/>
        <v>4.042032925915624</v>
      </c>
      <c r="M58" s="24">
        <f t="shared" si="8"/>
        <v>3.5453940345846475</v>
      </c>
      <c r="N58" s="24">
        <f t="shared" si="8"/>
        <v>2.731812471978416</v>
      </c>
    </row>
    <row r="59" spans="1:14" ht="10.5" customHeight="1">
      <c r="A59" s="21">
        <f t="shared" si="6"/>
        <v>0.0025</v>
      </c>
      <c r="B59" s="49"/>
      <c r="C59" s="48">
        <f t="shared" si="9"/>
        <v>5</v>
      </c>
      <c r="D59" s="24">
        <f t="shared" si="7"/>
        <v>5.735758295094623</v>
      </c>
      <c r="E59" s="24">
        <f t="shared" si="7"/>
        <v>4.808824561720342</v>
      </c>
      <c r="F59" s="24">
        <f t="shared" si="7"/>
        <v>4.5639517062706005</v>
      </c>
      <c r="G59" s="24">
        <f t="shared" si="7"/>
        <v>4.488525470298018</v>
      </c>
      <c r="H59" s="24">
        <f t="shared" si="7"/>
        <v>4.4064718243571495</v>
      </c>
      <c r="I59" s="24">
        <f t="shared" si="7"/>
        <v>4.385559974616761</v>
      </c>
      <c r="J59" s="24">
        <f t="shared" si="7"/>
        <v>4.302934271741499</v>
      </c>
      <c r="K59" s="24">
        <f t="shared" si="8"/>
        <v>4.204513731404399</v>
      </c>
      <c r="L59" s="24">
        <f t="shared" si="8"/>
        <v>4.042890477289427</v>
      </c>
      <c r="M59" s="24">
        <f t="shared" si="8"/>
        <v>3.5461462198292404</v>
      </c>
      <c r="N59" s="24">
        <f t="shared" si="8"/>
        <v>2.7323920490331455</v>
      </c>
    </row>
    <row r="60" spans="1:14" ht="10.5" customHeight="1">
      <c r="A60" s="21">
        <f t="shared" si="6"/>
        <v>0.0025</v>
      </c>
      <c r="B60" s="49"/>
      <c r="C60" s="50">
        <f t="shared" si="9"/>
        <v>6</v>
      </c>
      <c r="D60" s="27">
        <f t="shared" si="7"/>
        <v>5.737164229567257</v>
      </c>
      <c r="E60" s="27">
        <f t="shared" si="7"/>
        <v>4.809876643585327</v>
      </c>
      <c r="F60" s="27">
        <f t="shared" si="7"/>
        <v>4.564919987115267</v>
      </c>
      <c r="G60" s="27">
        <f t="shared" si="7"/>
        <v>4.489477748830616</v>
      </c>
      <c r="H60" s="27">
        <f t="shared" si="7"/>
        <v>4.4074066945167605</v>
      </c>
      <c r="I60" s="27">
        <f t="shared" si="7"/>
        <v>4.386490408151089</v>
      </c>
      <c r="J60" s="27">
        <f t="shared" si="7"/>
        <v>4.303847175536136</v>
      </c>
      <c r="K60" s="27">
        <f t="shared" si="8"/>
        <v>4.205405754451371</v>
      </c>
      <c r="L60" s="27">
        <f t="shared" si="8"/>
        <v>4.043748210599986</v>
      </c>
      <c r="M60" s="27">
        <f t="shared" si="8"/>
        <v>3.546898564656276</v>
      </c>
      <c r="N60" s="27">
        <f t="shared" si="8"/>
        <v>2.7329717490500327</v>
      </c>
    </row>
    <row r="61" spans="1:14" ht="10.5" customHeight="1">
      <c r="A61" s="21">
        <f t="shared" si="6"/>
        <v>0.0025</v>
      </c>
      <c r="B61" s="49"/>
      <c r="C61" s="48">
        <f t="shared" si="9"/>
        <v>7</v>
      </c>
      <c r="D61" s="24">
        <f t="shared" si="7"/>
        <v>5.738570508658969</v>
      </c>
      <c r="E61" s="24">
        <f t="shared" si="7"/>
        <v>4.810928955626365</v>
      </c>
      <c r="F61" s="24">
        <f t="shared" si="7"/>
        <v>4.565888473388883</v>
      </c>
      <c r="G61" s="24">
        <f t="shared" si="7"/>
        <v>4.490430229397137</v>
      </c>
      <c r="H61" s="24">
        <f t="shared" si="7"/>
        <v>4.408341763016961</v>
      </c>
      <c r="I61" s="24">
        <f t="shared" si="7"/>
        <v>4.387421039084737</v>
      </c>
      <c r="J61" s="24">
        <f t="shared" si="7"/>
        <v>4.304760273011012</v>
      </c>
      <c r="K61" s="24">
        <f t="shared" si="8"/>
        <v>4.206297966748556</v>
      </c>
      <c r="L61" s="24">
        <f t="shared" si="8"/>
        <v>4.044606125885901</v>
      </c>
      <c r="M61" s="24">
        <f t="shared" si="8"/>
        <v>3.547651069099612</v>
      </c>
      <c r="N61" s="24">
        <f t="shared" si="8"/>
        <v>2.733551572055169</v>
      </c>
    </row>
    <row r="62" spans="1:14" ht="10.5" customHeight="1">
      <c r="A62" s="21">
        <f t="shared" si="6"/>
        <v>0.0025</v>
      </c>
      <c r="B62" s="49"/>
      <c r="C62" s="48">
        <f t="shared" si="9"/>
        <v>8</v>
      </c>
      <c r="D62" s="24">
        <f t="shared" si="7"/>
        <v>5.739977132454235</v>
      </c>
      <c r="E62" s="24">
        <f t="shared" si="7"/>
        <v>4.8119814978938145</v>
      </c>
      <c r="F62" s="24">
        <f t="shared" si="7"/>
        <v>4.56685716513503</v>
      </c>
      <c r="G62" s="24">
        <f t="shared" si="7"/>
        <v>4.491382912040441</v>
      </c>
      <c r="H62" s="24">
        <f t="shared" si="7"/>
        <v>4.409277029899826</v>
      </c>
      <c r="I62" s="24">
        <f t="shared" si="7"/>
        <v>4.388351867459588</v>
      </c>
      <c r="J62" s="24">
        <f t="shared" si="7"/>
        <v>4.305673564207218</v>
      </c>
      <c r="K62" s="24">
        <f t="shared" si="8"/>
        <v>4.207190368336105</v>
      </c>
      <c r="L62" s="24">
        <f t="shared" si="8"/>
        <v>4.045464223185779</v>
      </c>
      <c r="M62" s="24">
        <f t="shared" si="8"/>
        <v>3.548403733193112</v>
      </c>
      <c r="N62" s="24">
        <f t="shared" si="8"/>
        <v>2.7341315180746455</v>
      </c>
    </row>
    <row r="63" spans="1:14" s="32" customFormat="1" ht="10.5" customHeight="1">
      <c r="A63" s="21">
        <f t="shared" si="6"/>
        <v>0.0025</v>
      </c>
      <c r="B63" s="51"/>
      <c r="C63" s="52">
        <f t="shared" si="9"/>
        <v>9</v>
      </c>
      <c r="D63" s="27">
        <f t="shared" si="7"/>
        <v>5.741384101037545</v>
      </c>
      <c r="E63" s="27">
        <f t="shared" si="7"/>
        <v>4.8130342704380435</v>
      </c>
      <c r="F63" s="27">
        <f t="shared" si="7"/>
        <v>4.5678260623973</v>
      </c>
      <c r="G63" s="27">
        <f t="shared" si="7"/>
        <v>4.4923357968034034</v>
      </c>
      <c r="H63" s="27">
        <f t="shared" si="7"/>
        <v>4.4102124952074515</v>
      </c>
      <c r="I63" s="27">
        <f t="shared" si="7"/>
        <v>4.389282893317528</v>
      </c>
      <c r="J63" s="27">
        <f t="shared" si="7"/>
        <v>4.306587049165854</v>
      </c>
      <c r="K63" s="27">
        <f t="shared" si="8"/>
        <v>4.208082959254177</v>
      </c>
      <c r="L63" s="27">
        <f t="shared" si="8"/>
        <v>4.046322502538236</v>
      </c>
      <c r="M63" s="27">
        <f t="shared" si="8"/>
        <v>3.549156556970647</v>
      </c>
      <c r="N63" s="27">
        <f t="shared" si="8"/>
        <v>2.7347115871345613</v>
      </c>
    </row>
    <row r="64" spans="1:14" s="32" customFormat="1" ht="10.5" customHeight="1">
      <c r="A64" s="21">
        <f t="shared" si="6"/>
        <v>0.0025</v>
      </c>
      <c r="B64" s="51"/>
      <c r="C64" s="53">
        <f t="shared" si="9"/>
        <v>10</v>
      </c>
      <c r="D64" s="24">
        <f t="shared" si="7"/>
        <v>5.742791414493411</v>
      </c>
      <c r="E64" s="24">
        <f t="shared" si="7"/>
        <v>4.814087273309429</v>
      </c>
      <c r="F64" s="24">
        <f t="shared" si="7"/>
        <v>4.568795165219295</v>
      </c>
      <c r="G64" s="24">
        <f t="shared" si="7"/>
        <v>4.493288883728903</v>
      </c>
      <c r="H64" s="24">
        <f t="shared" si="7"/>
        <v>4.411148158981931</v>
      </c>
      <c r="I64" s="24">
        <f t="shared" si="7"/>
        <v>4.390214116700455</v>
      </c>
      <c r="J64" s="24">
        <f t="shared" si="7"/>
        <v>4.307500727928027</v>
      </c>
      <c r="K64" s="24">
        <f t="shared" si="8"/>
        <v>4.2089757395429395</v>
      </c>
      <c r="L64" s="24">
        <f t="shared" si="8"/>
        <v>4.047180963981895</v>
      </c>
      <c r="M64" s="24">
        <f t="shared" si="8"/>
        <v>3.5499095404660945</v>
      </c>
      <c r="N64" s="24">
        <f t="shared" si="8"/>
        <v>2.7352917792610194</v>
      </c>
    </row>
    <row r="65" spans="1:14" s="36" customFormat="1" ht="10.5" customHeight="1">
      <c r="A65" s="37">
        <f t="shared" si="6"/>
        <v>0.0025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5.744199072906369</v>
      </c>
      <c r="E65" s="24">
        <f t="shared" si="10"/>
        <v>4.815140506558367</v>
      </c>
      <c r="F65" s="24">
        <f t="shared" si="10"/>
        <v>4.569764473644626</v>
      </c>
      <c r="G65" s="24">
        <f t="shared" si="10"/>
        <v>4.494242172859833</v>
      </c>
      <c r="H65" s="24">
        <f t="shared" si="10"/>
        <v>4.412084021265368</v>
      </c>
      <c r="I65" s="24">
        <f t="shared" si="10"/>
        <v>4.391145537650276</v>
      </c>
      <c r="J65" s="24">
        <f t="shared" si="10"/>
        <v>4.308414600534856</v>
      </c>
      <c r="K65" s="24">
        <f t="shared" si="8"/>
        <v>4.209868709242567</v>
      </c>
      <c r="L65" s="24">
        <f t="shared" si="8"/>
        <v>4.04803960755539</v>
      </c>
      <c r="M65" s="24">
        <f t="shared" si="8"/>
        <v>3.5506626837133406</v>
      </c>
      <c r="N65" s="24">
        <f t="shared" si="8"/>
        <v>2.7358720944801305</v>
      </c>
    </row>
    <row r="66" spans="1:14" s="36" customFormat="1" ht="10.5" customHeight="1">
      <c r="A66" s="37">
        <f t="shared" si="6"/>
        <v>0.0025</v>
      </c>
      <c r="B66" s="54"/>
      <c r="C66" s="52">
        <f t="shared" si="9"/>
        <v>12</v>
      </c>
      <c r="D66" s="27">
        <f t="shared" si="10"/>
        <v>5.745607076360974</v>
      </c>
      <c r="E66" s="27">
        <f t="shared" si="10"/>
        <v>4.816193970235258</v>
      </c>
      <c r="F66" s="27">
        <f t="shared" si="10"/>
        <v>4.570733987716914</v>
      </c>
      <c r="G66" s="27">
        <f t="shared" si="10"/>
        <v>4.495195664239092</v>
      </c>
      <c r="H66" s="27">
        <f t="shared" si="10"/>
        <v>4.413020082099884</v>
      </c>
      <c r="I66" s="27">
        <f t="shared" si="10"/>
        <v>4.392077156208907</v>
      </c>
      <c r="J66" s="27">
        <f t="shared" si="10"/>
        <v>4.309328667027463</v>
      </c>
      <c r="K66" s="27">
        <f t="shared" si="8"/>
        <v>4.21076186839325</v>
      </c>
      <c r="L66" s="27">
        <f t="shared" si="8"/>
        <v>4.04889843329736</v>
      </c>
      <c r="M66" s="27">
        <f t="shared" si="8"/>
        <v>3.5514159867462793</v>
      </c>
      <c r="N66" s="27">
        <f t="shared" si="8"/>
        <v>2.7364525328180087</v>
      </c>
    </row>
    <row r="67" spans="1:14" s="36" customFormat="1" ht="10.5" customHeight="1">
      <c r="A67" s="37">
        <f t="shared" si="6"/>
        <v>0.0025</v>
      </c>
      <c r="B67" s="54"/>
      <c r="C67" s="53">
        <f t="shared" si="9"/>
        <v>13</v>
      </c>
      <c r="D67" s="24">
        <f t="shared" si="10"/>
        <v>5.747015424941803</v>
      </c>
      <c r="E67" s="24">
        <f t="shared" si="10"/>
        <v>4.817247664390517</v>
      </c>
      <c r="F67" s="24">
        <f t="shared" si="10"/>
        <v>4.571703707479791</v>
      </c>
      <c r="G67" s="24">
        <f t="shared" si="10"/>
        <v>4.496149357909588</v>
      </c>
      <c r="H67" s="24">
        <f t="shared" si="10"/>
        <v>4.4139563415276</v>
      </c>
      <c r="I67" s="24">
        <f t="shared" si="10"/>
        <v>4.393008972418273</v>
      </c>
      <c r="J67" s="24">
        <f t="shared" si="10"/>
        <v>4.310242927446989</v>
      </c>
      <c r="K67" s="24">
        <f t="shared" si="8"/>
        <v>4.2116552170351795</v>
      </c>
      <c r="L67" s="24">
        <f t="shared" si="8"/>
        <v>4.049757441246455</v>
      </c>
      <c r="M67" s="24">
        <f t="shared" si="8"/>
        <v>3.5521694495988094</v>
      </c>
      <c r="N67" s="24">
        <f t="shared" si="8"/>
        <v>2.7370330943007772</v>
      </c>
    </row>
    <row r="68" spans="1:14" s="36" customFormat="1" ht="10.5" customHeight="1">
      <c r="A68" s="38">
        <f t="shared" si="6"/>
        <v>0.0025</v>
      </c>
      <c r="B68" s="54"/>
      <c r="C68" s="53">
        <f t="shared" si="9"/>
        <v>14</v>
      </c>
      <c r="D68" s="39">
        <f t="shared" si="10"/>
        <v>5.7484241187334515</v>
      </c>
      <c r="E68" s="39">
        <f t="shared" si="10"/>
        <v>4.818301589074566</v>
      </c>
      <c r="F68" s="39">
        <f t="shared" si="10"/>
        <v>4.572673632976892</v>
      </c>
      <c r="G68" s="39">
        <f t="shared" si="10"/>
        <v>4.497103253914239</v>
      </c>
      <c r="H68" s="39">
        <f t="shared" si="10"/>
        <v>4.414892799590649</v>
      </c>
      <c r="I68" s="39">
        <f t="shared" si="10"/>
        <v>4.393940986320305</v>
      </c>
      <c r="J68" s="39">
        <f t="shared" si="10"/>
        <v>4.311157381834572</v>
      </c>
      <c r="K68" s="39">
        <f t="shared" si="8"/>
        <v>4.212548755208557</v>
      </c>
      <c r="L68" s="39">
        <f t="shared" si="8"/>
        <v>4.050616631441331</v>
      </c>
      <c r="M68" s="39">
        <f t="shared" si="8"/>
        <v>3.5529230723048384</v>
      </c>
      <c r="N68" s="39">
        <f t="shared" si="8"/>
        <v>2.73761377895456</v>
      </c>
    </row>
    <row r="69" spans="1:14" s="36" customFormat="1" ht="10.5" customHeight="1">
      <c r="A69" s="38">
        <f t="shared" si="6"/>
        <v>0.0025</v>
      </c>
      <c r="B69" s="54"/>
      <c r="C69" s="52">
        <f t="shared" si="9"/>
        <v>15</v>
      </c>
      <c r="D69" s="31">
        <f t="shared" si="10"/>
        <v>5.749833157820534</v>
      </c>
      <c r="E69" s="31">
        <f t="shared" si="10"/>
        <v>4.819355744337839</v>
      </c>
      <c r="F69" s="31">
        <f t="shared" si="10"/>
        <v>4.573643764251868</v>
      </c>
      <c r="G69" s="31">
        <f t="shared" si="10"/>
        <v>4.498057352295974</v>
      </c>
      <c r="H69" s="31">
        <f t="shared" si="10"/>
        <v>4.415829456331174</v>
      </c>
      <c r="I69" s="31">
        <f t="shared" si="10"/>
        <v>4.394873197956947</v>
      </c>
      <c r="J69" s="31">
        <f t="shared" si="10"/>
        <v>4.312072030231364</v>
      </c>
      <c r="K69" s="31">
        <f t="shared" si="8"/>
        <v>4.213442482953593</v>
      </c>
      <c r="L69" s="31">
        <f t="shared" si="8"/>
        <v>4.051476003920651</v>
      </c>
      <c r="M69" s="31">
        <f t="shared" si="8"/>
        <v>3.55367685489828</v>
      </c>
      <c r="N69" s="31">
        <f t="shared" si="8"/>
        <v>2.738194586805488</v>
      </c>
    </row>
    <row r="70" spans="1:14" s="36" customFormat="1" ht="10.5" customHeight="1">
      <c r="A70" s="38">
        <f t="shared" si="6"/>
        <v>0.0025</v>
      </c>
      <c r="B70" s="54"/>
      <c r="C70" s="53">
        <f>C69+1</f>
        <v>16</v>
      </c>
      <c r="D70" s="24">
        <f t="shared" si="10"/>
        <v>5.75124254228769</v>
      </c>
      <c r="E70" s="24">
        <f t="shared" si="10"/>
        <v>4.820410130230787</v>
      </c>
      <c r="F70" s="24">
        <f t="shared" si="10"/>
        <v>4.574614101348375</v>
      </c>
      <c r="G70" s="24">
        <f t="shared" si="10"/>
        <v>4.499011653097723</v>
      </c>
      <c r="H70" s="24">
        <f t="shared" si="10"/>
        <v>4.416766311791325</v>
      </c>
      <c r="I70" s="24">
        <f t="shared" si="10"/>
        <v>4.39580560737015</v>
      </c>
      <c r="J70" s="24">
        <f t="shared" si="10"/>
        <v>4.312986872678529</v>
      </c>
      <c r="K70" s="24">
        <f t="shared" si="8"/>
        <v>4.214336400310509</v>
      </c>
      <c r="L70" s="24">
        <f t="shared" si="8"/>
        <v>4.052335558723092</v>
      </c>
      <c r="M70" s="24">
        <f t="shared" si="8"/>
        <v>3.5544307974130556</v>
      </c>
      <c r="N70" s="24">
        <f t="shared" si="8"/>
        <v>2.7387755178797004</v>
      </c>
    </row>
    <row r="71" spans="1:14" s="36" customFormat="1" ht="10.5" customHeight="1">
      <c r="A71" s="38">
        <f t="shared" si="6"/>
        <v>0.0025</v>
      </c>
      <c r="B71" s="54"/>
      <c r="C71" s="53">
        <f t="shared" si="9"/>
        <v>17</v>
      </c>
      <c r="D71" s="24">
        <f t="shared" si="10"/>
        <v>5.752652272219583</v>
      </c>
      <c r="E71" s="24">
        <f t="shared" si="10"/>
        <v>4.821464746803866</v>
      </c>
      <c r="F71" s="24">
        <f t="shared" si="10"/>
        <v>4.575584644310082</v>
      </c>
      <c r="G71" s="24">
        <f t="shared" si="10"/>
        <v>4.499966156362438</v>
      </c>
      <c r="H71" s="24">
        <f t="shared" si="10"/>
        <v>4.4177033660132645</v>
      </c>
      <c r="I71" s="24">
        <f t="shared" si="10"/>
        <v>4.396738214601872</v>
      </c>
      <c r="J71" s="24">
        <f t="shared" si="10"/>
        <v>4.3139019092172335</v>
      </c>
      <c r="K71" s="24">
        <f t="shared" si="8"/>
        <v>4.2152305073195295</v>
      </c>
      <c r="L71" s="24">
        <f t="shared" si="8"/>
        <v>4.053195295887333</v>
      </c>
      <c r="M71" s="24">
        <f t="shared" si="8"/>
        <v>3.5551848998830944</v>
      </c>
      <c r="N71" s="24">
        <f t="shared" si="8"/>
        <v>2.739356572203341</v>
      </c>
    </row>
    <row r="72" spans="1:14" s="36" customFormat="1" ht="10.5" customHeight="1">
      <c r="A72" s="38">
        <f t="shared" si="6"/>
        <v>0.0025</v>
      </c>
      <c r="B72" s="54"/>
      <c r="C72" s="52">
        <f t="shared" si="9"/>
        <v>18</v>
      </c>
      <c r="D72" s="27">
        <f>100000*LVT/D$50*((1+D$51/100)^((DAYS360(D$45,$L$2)+$C72-1)/360)*((1+$A72)^(($C72-15)/30)))/100000</f>
        <v>5.754062347700886</v>
      </c>
      <c r="E72" s="27">
        <f t="shared" si="10"/>
        <v>4.8225195941075425</v>
      </c>
      <c r="F72" s="27">
        <f t="shared" si="10"/>
        <v>4.576555393180661</v>
      </c>
      <c r="G72" s="27">
        <f t="shared" si="10"/>
        <v>4.500920862133071</v>
      </c>
      <c r="H72" s="27">
        <f t="shared" si="10"/>
        <v>4.4186406190391585</v>
      </c>
      <c r="I72" s="27">
        <f t="shared" si="10"/>
        <v>4.397671019694086</v>
      </c>
      <c r="J72" s="27">
        <f t="shared" si="10"/>
        <v>4.314817139888657</v>
      </c>
      <c r="K72" s="27">
        <f t="shared" si="8"/>
        <v>4.216124804020893</v>
      </c>
      <c r="L72" s="27">
        <f t="shared" si="8"/>
        <v>4.054055215452064</v>
      </c>
      <c r="M72" s="27">
        <f t="shared" si="8"/>
        <v>3.555939162342331</v>
      </c>
      <c r="N72" s="27">
        <f t="shared" si="8"/>
        <v>2.739937749802555</v>
      </c>
    </row>
    <row r="73" spans="1:14" s="36" customFormat="1" ht="10.5" customHeight="1">
      <c r="A73" s="38">
        <f t="shared" si="6"/>
        <v>0.0025</v>
      </c>
      <c r="B73" s="54"/>
      <c r="C73" s="53">
        <f t="shared" si="9"/>
        <v>19</v>
      </c>
      <c r="D73" s="24">
        <f t="shared" si="10"/>
        <v>5.755472768816301</v>
      </c>
      <c r="E73" s="24">
        <f t="shared" si="10"/>
        <v>4.823574672192299</v>
      </c>
      <c r="F73" s="24">
        <f t="shared" si="10"/>
        <v>4.5775263480038015</v>
      </c>
      <c r="G73" s="24">
        <f t="shared" si="10"/>
        <v>4.501875770452583</v>
      </c>
      <c r="H73" s="24">
        <f t="shared" si="10"/>
        <v>4.419578070911187</v>
      </c>
      <c r="I73" s="24">
        <f t="shared" si="10"/>
        <v>4.398604022688765</v>
      </c>
      <c r="J73" s="24">
        <f t="shared" si="10"/>
        <v>4.315732564733986</v>
      </c>
      <c r="K73" s="24">
        <f t="shared" si="8"/>
        <v>4.217019290454844</v>
      </c>
      <c r="L73" s="24">
        <f t="shared" si="8"/>
        <v>4.054915317455982</v>
      </c>
      <c r="M73" s="24">
        <f t="shared" si="8"/>
        <v>3.5566935848247097</v>
      </c>
      <c r="N73" s="24">
        <f t="shared" si="8"/>
        <v>2.7405190507034987</v>
      </c>
    </row>
    <row r="74" spans="1:14" s="36" customFormat="1" ht="10.5" customHeight="1">
      <c r="A74" s="38">
        <f t="shared" si="6"/>
        <v>0.0025</v>
      </c>
      <c r="B74" s="54"/>
      <c r="C74" s="53">
        <f t="shared" si="9"/>
        <v>20</v>
      </c>
      <c r="D74" s="24">
        <f t="shared" si="10"/>
        <v>5.75688353565055</v>
      </c>
      <c r="E74" s="24">
        <f t="shared" si="10"/>
        <v>4.824629981108622</v>
      </c>
      <c r="F74" s="24">
        <f t="shared" si="10"/>
        <v>4.578497508823196</v>
      </c>
      <c r="G74" s="24">
        <f t="shared" si="10"/>
        <v>4.502830881363948</v>
      </c>
      <c r="H74" s="24">
        <f t="shared" si="10"/>
        <v>4.420515721671536</v>
      </c>
      <c r="I74" s="24">
        <f t="shared" si="10"/>
        <v>4.399537223627899</v>
      </c>
      <c r="J74" s="24">
        <f t="shared" si="10"/>
        <v>4.316648183794415</v>
      </c>
      <c r="K74" s="24">
        <f t="shared" si="8"/>
        <v>4.217913966661634</v>
      </c>
      <c r="L74" s="24">
        <f t="shared" si="8"/>
        <v>4.055775601937794</v>
      </c>
      <c r="M74" s="24">
        <f t="shared" si="8"/>
        <v>3.557448167364181</v>
      </c>
      <c r="N74" s="24">
        <f t="shared" si="8"/>
        <v>2.7411004749323307</v>
      </c>
    </row>
    <row r="75" spans="1:14" s="36" customFormat="1" ht="10.5" customHeight="1">
      <c r="A75" s="38">
        <f t="shared" si="6"/>
        <v>0.0025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5.7582946482883735</v>
      </c>
      <c r="E75" s="27">
        <f t="shared" si="11"/>
        <v>4.825685520907017</v>
      </c>
      <c r="F75" s="27">
        <f t="shared" si="11"/>
        <v>4.579468875682548</v>
      </c>
      <c r="G75" s="27">
        <f t="shared" si="11"/>
        <v>4.503786194910149</v>
      </c>
      <c r="H75" s="27">
        <f t="shared" si="11"/>
        <v>4.421453571362401</v>
      </c>
      <c r="I75" s="27">
        <f t="shared" si="11"/>
        <v>4.400470622553481</v>
      </c>
      <c r="J75" s="27">
        <f t="shared" si="11"/>
        <v>4.317563997111151</v>
      </c>
      <c r="K75" s="27">
        <f t="shared" si="8"/>
        <v>4.218808832681528</v>
      </c>
      <c r="L75" s="27">
        <f t="shared" si="8"/>
        <v>4.056636068936214</v>
      </c>
      <c r="M75" s="27">
        <f t="shared" si="8"/>
        <v>3.5582029099947015</v>
      </c>
      <c r="N75" s="27">
        <f t="shared" si="8"/>
        <v>2.7416820225152163</v>
      </c>
    </row>
    <row r="76" spans="1:14" s="36" customFormat="1" ht="10.5" customHeight="1">
      <c r="A76" s="38">
        <f t="shared" si="6"/>
        <v>0.0025</v>
      </c>
      <c r="B76" s="54"/>
      <c r="C76" s="53">
        <f t="shared" si="9"/>
        <v>22</v>
      </c>
      <c r="D76" s="24">
        <f t="shared" si="11"/>
        <v>5.759706106814537</v>
      </c>
      <c r="E76" s="24">
        <f t="shared" si="11"/>
        <v>4.826741291637996</v>
      </c>
      <c r="F76" s="24">
        <f t="shared" si="11"/>
        <v>4.580440448625572</v>
      </c>
      <c r="G76" s="24">
        <f t="shared" si="11"/>
        <v>4.504741711134176</v>
      </c>
      <c r="H76" s="24">
        <f t="shared" si="11"/>
        <v>4.422391620025987</v>
      </c>
      <c r="I76" s="24">
        <f t="shared" si="11"/>
        <v>4.4014042195075165</v>
      </c>
      <c r="J76" s="24">
        <f t="shared" si="11"/>
        <v>4.318480004725406</v>
      </c>
      <c r="K76" s="24">
        <f t="shared" si="8"/>
        <v>4.219703888554795</v>
      </c>
      <c r="L76" s="24">
        <f t="shared" si="8"/>
        <v>4.057496718489965</v>
      </c>
      <c r="M76" s="24">
        <f t="shared" si="8"/>
        <v>3.5589578127502364</v>
      </c>
      <c r="N76" s="24">
        <f t="shared" si="8"/>
        <v>2.7422636934783258</v>
      </c>
    </row>
    <row r="77" spans="1:14" s="36" customFormat="1" ht="10.5" customHeight="1">
      <c r="A77" s="38">
        <f t="shared" si="6"/>
        <v>0.0025</v>
      </c>
      <c r="B77" s="54"/>
      <c r="C77" s="53">
        <f t="shared" si="9"/>
        <v>23</v>
      </c>
      <c r="D77" s="24">
        <f t="shared" si="11"/>
        <v>5.76111791131382</v>
      </c>
      <c r="E77" s="24">
        <f t="shared" si="11"/>
        <v>4.8277972933520825</v>
      </c>
      <c r="F77" s="24">
        <f t="shared" si="11"/>
        <v>4.5814122276959885</v>
      </c>
      <c r="G77" s="24">
        <f t="shared" si="11"/>
        <v>4.505697430079027</v>
      </c>
      <c r="H77" s="24">
        <f t="shared" si="11"/>
        <v>4.42332986770451</v>
      </c>
      <c r="I77" s="24">
        <f t="shared" si="11"/>
        <v>4.402338014532021</v>
      </c>
      <c r="J77" s="24">
        <f t="shared" si="11"/>
        <v>4.3193962066784</v>
      </c>
      <c r="K77" s="24">
        <f t="shared" si="8"/>
        <v>4.220599134321714</v>
      </c>
      <c r="L77" s="24">
        <f t="shared" si="8"/>
        <v>4.058357550637777</v>
      </c>
      <c r="M77" s="24">
        <f t="shared" si="8"/>
        <v>3.5597128756647574</v>
      </c>
      <c r="N77" s="24">
        <f t="shared" si="8"/>
        <v>2.7428454878478363</v>
      </c>
    </row>
    <row r="78" spans="1:14" s="36" customFormat="1" ht="10.5" customHeight="1">
      <c r="A78" s="38">
        <f t="shared" si="6"/>
        <v>0.0025</v>
      </c>
      <c r="B78" s="54"/>
      <c r="C78" s="52">
        <f t="shared" si="9"/>
        <v>24</v>
      </c>
      <c r="D78" s="27">
        <f t="shared" si="11"/>
        <v>5.762530061871027</v>
      </c>
      <c r="E78" s="27">
        <f t="shared" si="11"/>
        <v>4.8288535260998104</v>
      </c>
      <c r="F78" s="27">
        <f t="shared" si="11"/>
        <v>4.582384212937533</v>
      </c>
      <c r="G78" s="27">
        <f t="shared" si="11"/>
        <v>4.506653351787712</v>
      </c>
      <c r="H78" s="27">
        <f t="shared" si="11"/>
        <v>4.424268314440188</v>
      </c>
      <c r="I78" s="27">
        <f t="shared" si="11"/>
        <v>4.403272007669016</v>
      </c>
      <c r="J78" s="27">
        <f t="shared" si="11"/>
        <v>4.3203126030113665</v>
      </c>
      <c r="K78" s="27">
        <f t="shared" si="8"/>
        <v>4.221494570022572</v>
      </c>
      <c r="L78" s="27">
        <f t="shared" si="8"/>
        <v>4.05921856541839</v>
      </c>
      <c r="M78" s="27">
        <f t="shared" si="8"/>
        <v>3.5604680987722435</v>
      </c>
      <c r="N78" s="27">
        <f t="shared" si="8"/>
        <v>2.7434274056499284</v>
      </c>
    </row>
    <row r="79" spans="1:14" s="36" customFormat="1" ht="10.5" customHeight="1">
      <c r="A79" s="38">
        <f t="shared" si="6"/>
        <v>0.0025</v>
      </c>
      <c r="B79" s="54"/>
      <c r="C79" s="53">
        <f t="shared" si="9"/>
        <v>25</v>
      </c>
      <c r="D79" s="24">
        <f t="shared" si="11"/>
        <v>5.763942558570986</v>
      </c>
      <c r="E79" s="24">
        <f t="shared" si="11"/>
        <v>4.829909989931727</v>
      </c>
      <c r="F79" s="24">
        <f t="shared" si="11"/>
        <v>4.583356404393941</v>
      </c>
      <c r="G79" s="24">
        <f t="shared" si="11"/>
        <v>4.507609476303251</v>
      </c>
      <c r="H79" s="24">
        <f t="shared" si="11"/>
        <v>4.425206960275257</v>
      </c>
      <c r="I79" s="24">
        <f t="shared" si="11"/>
        <v>4.404206198960529</v>
      </c>
      <c r="J79" s="24">
        <f t="shared" si="11"/>
        <v>4.321229193765542</v>
      </c>
      <c r="K79" s="24">
        <f t="shared" si="8"/>
        <v>4.222390195697667</v>
      </c>
      <c r="L79" s="24">
        <f t="shared" si="8"/>
        <v>4.060079762870548</v>
      </c>
      <c r="M79" s="24">
        <f t="shared" si="8"/>
        <v>3.561223482106681</v>
      </c>
      <c r="N79" s="24">
        <f t="shared" si="8"/>
        <v>2.74400944691079</v>
      </c>
    </row>
    <row r="80" spans="1:14" s="36" customFormat="1" ht="10.5" customHeight="1">
      <c r="A80" s="38">
        <f t="shared" si="6"/>
        <v>0.0025</v>
      </c>
      <c r="B80" s="54"/>
      <c r="C80" s="53">
        <f t="shared" si="9"/>
        <v>26</v>
      </c>
      <c r="D80" s="24">
        <f t="shared" si="11"/>
        <v>5.765355401498539</v>
      </c>
      <c r="E80" s="24">
        <f t="shared" si="11"/>
        <v>4.830966684898388</v>
      </c>
      <c r="F80" s="24">
        <f t="shared" si="11"/>
        <v>4.584328802108966</v>
      </c>
      <c r="G80" s="24">
        <f t="shared" si="11"/>
        <v>4.5085658036686675</v>
      </c>
      <c r="H80" s="24">
        <f t="shared" si="11"/>
        <v>4.426145805251956</v>
      </c>
      <c r="I80" s="24">
        <f t="shared" si="11"/>
        <v>4.405140588448606</v>
      </c>
      <c r="J80" s="24">
        <f t="shared" si="11"/>
        <v>4.322145978982178</v>
      </c>
      <c r="K80" s="24">
        <f t="shared" si="8"/>
        <v>4.223286011387301</v>
      </c>
      <c r="L80" s="24">
        <f t="shared" si="8"/>
        <v>4.06094114303301</v>
      </c>
      <c r="M80" s="24">
        <f t="shared" si="8"/>
        <v>3.561979025702063</v>
      </c>
      <c r="N80" s="24">
        <f t="shared" si="8"/>
        <v>2.744591611656614</v>
      </c>
    </row>
    <row r="81" spans="1:14" s="36" customFormat="1" ht="10.5" customHeight="1">
      <c r="A81" s="38">
        <f t="shared" si="6"/>
        <v>0.0025</v>
      </c>
      <c r="B81" s="54"/>
      <c r="C81" s="52">
        <f t="shared" si="9"/>
        <v>27</v>
      </c>
      <c r="D81" s="27">
        <f t="shared" si="11"/>
        <v>5.766768590738556</v>
      </c>
      <c r="E81" s="27">
        <f t="shared" si="11"/>
        <v>4.832023611050361</v>
      </c>
      <c r="F81" s="27">
        <f t="shared" si="11"/>
        <v>4.585301406126367</v>
      </c>
      <c r="G81" s="27">
        <f t="shared" si="11"/>
        <v>4.509522333927002</v>
      </c>
      <c r="H81" s="27">
        <f t="shared" si="11"/>
        <v>4.427084849412535</v>
      </c>
      <c r="I81" s="27">
        <f t="shared" si="11"/>
        <v>4.406075176175291</v>
      </c>
      <c r="J81" s="27">
        <f t="shared" si="11"/>
        <v>4.323062958702529</v>
      </c>
      <c r="K81" s="27">
        <f t="shared" si="8"/>
        <v>4.224182017131788</v>
      </c>
      <c r="L81" s="27">
        <f t="shared" si="8"/>
        <v>4.061802705944537</v>
      </c>
      <c r="M81" s="27">
        <f t="shared" si="8"/>
        <v>3.562734729592391</v>
      </c>
      <c r="N81" s="27">
        <f t="shared" si="8"/>
        <v>2.7451738999135977</v>
      </c>
    </row>
    <row r="82" spans="1:14" s="36" customFormat="1" ht="10.5" customHeight="1">
      <c r="A82" s="38">
        <f t="shared" si="6"/>
        <v>0.0025</v>
      </c>
      <c r="B82" s="54"/>
      <c r="C82" s="53">
        <f t="shared" si="9"/>
        <v>28</v>
      </c>
      <c r="D82" s="24">
        <f t="shared" si="11"/>
        <v>5.76818212637592</v>
      </c>
      <c r="E82" s="24">
        <f t="shared" si="11"/>
        <v>4.833080768438228</v>
      </c>
      <c r="F82" s="24">
        <f t="shared" si="11"/>
        <v>4.586274216489913</v>
      </c>
      <c r="G82" s="24">
        <f t="shared" si="11"/>
        <v>4.510479067121297</v>
      </c>
      <c r="H82" s="24">
        <f t="shared" si="11"/>
        <v>4.428024092799252</v>
      </c>
      <c r="I82" s="24">
        <f t="shared" si="11"/>
        <v>4.407009962182644</v>
      </c>
      <c r="J82" s="24">
        <f t="shared" si="11"/>
        <v>4.32398013296786</v>
      </c>
      <c r="K82" s="24">
        <f t="shared" si="8"/>
        <v>4.225078212971452</v>
      </c>
      <c r="L82" s="24">
        <f t="shared" si="8"/>
        <v>4.062664451643902</v>
      </c>
      <c r="M82" s="24">
        <f t="shared" si="8"/>
        <v>3.5634905938116734</v>
      </c>
      <c r="N82" s="24">
        <f t="shared" si="8"/>
        <v>2.745756311707947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844238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2010-05-03T09:58:45Z</dcterms:created>
  <dcterms:modified xsi:type="dcterms:W3CDTF">2010-05-03T12:37:11Z</dcterms:modified>
  <cp:category/>
  <cp:version/>
  <cp:contentType/>
  <cp:contentStatus/>
</cp:coreProperties>
</file>