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mars 2010" sheetId="1" r:id="rId1"/>
  </sheets>
  <externalReferences>
    <externalReference r:id="rId4"/>
  </externalReferences>
  <definedNames>
    <definedName name="Dags_visit_naest">'Verð mars 2010'!$A$14</definedName>
    <definedName name="LVT">'Verð mars 2010'!$C$9</definedName>
    <definedName name="NVT">'Verð mars 2010'!$C$10</definedName>
    <definedName name="NvtNæstaMánaðar">'[1]Forsendur'!$D$4</definedName>
    <definedName name="NvtÞessaMánaðar">'[1]Forsendur'!$C$4</definedName>
    <definedName name="_xlnm.Print_Area" localSheetId="0">'Verð mars 2010'!$B$7:$N$44,'Verð mars 2010'!$B$46:$N$82</definedName>
    <definedName name="_xlnm.Print_Titles" localSheetId="0">'Verð mars 2010'!$1:$5</definedName>
    <definedName name="Verdb_raun">'Verð mars 2010'!$C$14</definedName>
    <definedName name="verdbspa">'Verð mars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<sst xmlns="http://schemas.openxmlformats.org/spreadsheetml/2006/main" count="39" uniqueCount="33">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</sst>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3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mars 2010"/>
    </sheetNames>
    <sheetDataSet>
      <sheetData sheetId="0">
        <row r="2">
          <cell r="C2">
            <v>40238</v>
          </cell>
        </row>
        <row r="3">
          <cell r="C3">
            <v>7045</v>
          </cell>
          <cell r="D3">
            <v>7126</v>
          </cell>
        </row>
        <row r="4">
          <cell r="C4">
            <v>356.8</v>
          </cell>
          <cell r="D4">
            <v>360.9</v>
          </cell>
        </row>
        <row r="5">
          <cell r="D5">
            <v>40233</v>
          </cell>
        </row>
        <row r="6">
          <cell r="D6">
            <v>0.14695</v>
          </cell>
        </row>
        <row r="7">
          <cell r="C7">
            <v>0.0115</v>
          </cell>
        </row>
        <row r="8">
          <cell r="D8">
            <v>40261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D1" sqref="D1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40238</v>
      </c>
      <c r="I1" s="3">
        <f>'[1]Forsendur'!$C$2</f>
        <v>40238</v>
      </c>
    </row>
    <row r="2" spans="11:12" ht="15" customHeight="1" thickBot="1">
      <c r="K2" s="4" t="s">
        <v>1</v>
      </c>
      <c r="L2" s="5">
        <f>'[1]Forsendur'!C2</f>
        <v>40238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7045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356.8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0.0115</v>
      </c>
      <c r="D13" s="17"/>
      <c r="N13" s="18"/>
    </row>
    <row r="14" spans="1:14" ht="10.5" customHeight="1">
      <c r="A14" s="19">
        <f>IF(DAY('[1]Forsendur'!D5)&lt;1,32,DAY('[1]Forsendur'!D5))</f>
        <v>24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0.0115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0.0115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8.092523567038235</v>
      </c>
      <c r="E16" s="24">
        <f t="shared" si="0"/>
        <v>7.144702894438352</v>
      </c>
      <c r="F16" s="24">
        <f t="shared" si="0"/>
        <v>7.341324201977729</v>
      </c>
      <c r="G16" s="24">
        <f t="shared" si="0"/>
        <v>7.194462498082074</v>
      </c>
      <c r="H16" s="24">
        <f t="shared" si="0"/>
        <v>6.823935085266489</v>
      </c>
      <c r="I16" s="24">
        <f t="shared" si="0"/>
        <v>6.401684107341582</v>
      </c>
      <c r="J16" s="24">
        <f t="shared" si="0"/>
        <v>6.305157141239543</v>
      </c>
      <c r="K16" s="24">
        <f t="shared" si="0"/>
        <v>6.206206771359178</v>
      </c>
      <c r="L16" s="24">
        <f t="shared" si="0"/>
        <v>6.022834301488721</v>
      </c>
      <c r="M16" s="24">
        <f t="shared" si="0"/>
        <v>5.897863191114332</v>
      </c>
      <c r="N16" s="24">
        <f aca="true" t="shared" si="1" ref="N16:N43">100000*LVT/N$11*((1+N$12/100)^((DAYS360(N$6,$L$2)+$C55-1)/360)*((1+$A55)^(($C55-15)/30)))/100000</f>
        <v>5.71559443412037</v>
      </c>
    </row>
    <row r="17" spans="1:14" ht="10.5" customHeight="1">
      <c r="A17" s="21">
        <f aca="true" t="shared" si="2" ref="A17:A43">IF(Dags_visit_naest&gt;C17,verdbspa,Verdb_raun)</f>
        <v>0.0115</v>
      </c>
      <c r="B17" s="25"/>
      <c r="C17" s="23">
        <f aca="true" t="shared" si="3" ref="C17:C43">C16+1</f>
        <v>2</v>
      </c>
      <c r="D17" s="24">
        <f t="shared" si="0"/>
        <v>8.09686592463511</v>
      </c>
      <c r="E17" s="24">
        <f t="shared" si="0"/>
        <v>7.148536662067705</v>
      </c>
      <c r="F17" s="24">
        <f t="shared" si="0"/>
        <v>7.345311652880109</v>
      </c>
      <c r="G17" s="24">
        <f t="shared" si="0"/>
        <v>7.198370180836691</v>
      </c>
      <c r="H17" s="24">
        <f t="shared" si="0"/>
        <v>6.827641515518704</v>
      </c>
      <c r="I17" s="24">
        <f t="shared" si="0"/>
        <v>6.405161191361888</v>
      </c>
      <c r="J17" s="24">
        <f t="shared" si="0"/>
        <v>6.308581796498021</v>
      </c>
      <c r="K17" s="24">
        <f t="shared" si="0"/>
        <v>6.209577681580545</v>
      </c>
      <c r="L17" s="24">
        <f t="shared" si="0"/>
        <v>6.026105612686761</v>
      </c>
      <c r="M17" s="24">
        <f t="shared" si="0"/>
        <v>5.901066624072272</v>
      </c>
      <c r="N17" s="24">
        <f t="shared" si="1"/>
        <v>5.718698867538231</v>
      </c>
    </row>
    <row r="18" spans="1:14" ht="10.5" customHeight="1">
      <c r="A18" s="21">
        <f t="shared" si="2"/>
        <v>0.0115</v>
      </c>
      <c r="B18" s="25"/>
      <c r="C18" s="26">
        <f t="shared" si="3"/>
        <v>3</v>
      </c>
      <c r="D18" s="27">
        <f t="shared" si="0"/>
        <v>8.101210612292483</v>
      </c>
      <c r="E18" s="27">
        <f t="shared" si="0"/>
        <v>7.15237248685387</v>
      </c>
      <c r="F18" s="27">
        <f t="shared" si="0"/>
        <v>7.349301269572241</v>
      </c>
      <c r="G18" s="27">
        <f t="shared" si="0"/>
        <v>7.202279986054873</v>
      </c>
      <c r="H18" s="27">
        <f t="shared" si="0"/>
        <v>6.831349958923897</v>
      </c>
      <c r="I18" s="27">
        <f t="shared" si="0"/>
        <v>6.408640163965429</v>
      </c>
      <c r="J18" s="27">
        <f t="shared" si="0"/>
        <v>6.312008311862976</v>
      </c>
      <c r="K18" s="27">
        <f t="shared" si="0"/>
        <v>6.212950422716696</v>
      </c>
      <c r="L18" s="27">
        <f t="shared" si="0"/>
        <v>6.029378700702227</v>
      </c>
      <c r="M18" s="27">
        <f t="shared" si="0"/>
        <v>5.904271796979473</v>
      </c>
      <c r="N18" s="27">
        <f t="shared" si="1"/>
        <v>5.721804987133614</v>
      </c>
    </row>
    <row r="19" spans="1:14" ht="10.5" customHeight="1">
      <c r="A19" s="21">
        <f t="shared" si="2"/>
        <v>0.0115</v>
      </c>
      <c r="B19" s="25"/>
      <c r="C19" s="23">
        <f t="shared" si="3"/>
        <v>4</v>
      </c>
      <c r="D19" s="24">
        <f t="shared" si="0"/>
        <v>8.105557631260641</v>
      </c>
      <c r="E19" s="24">
        <f t="shared" si="0"/>
        <v>7.156210369900696</v>
      </c>
      <c r="F19" s="24">
        <f t="shared" si="0"/>
        <v>7.3532930532304706</v>
      </c>
      <c r="G19" s="24">
        <f t="shared" si="0"/>
        <v>7.2061919148894376</v>
      </c>
      <c r="H19" s="24">
        <f t="shared" si="0"/>
        <v>6.83506041657551</v>
      </c>
      <c r="I19" s="24">
        <f t="shared" si="0"/>
        <v>6.412121026177994</v>
      </c>
      <c r="J19" s="24">
        <f t="shared" si="0"/>
        <v>6.315436688344729</v>
      </c>
      <c r="K19" s="24">
        <f t="shared" si="0"/>
        <v>6.216324995762093</v>
      </c>
      <c r="L19" s="24">
        <f t="shared" si="0"/>
        <v>6.032653566500206</v>
      </c>
      <c r="M19" s="24">
        <f t="shared" si="0"/>
        <v>5.907478710781</v>
      </c>
      <c r="N19" s="24">
        <f t="shared" si="1"/>
        <v>5.724912793822365</v>
      </c>
    </row>
    <row r="20" spans="1:14" ht="10.5" customHeight="1">
      <c r="A20" s="21">
        <f t="shared" si="2"/>
        <v>0.0115</v>
      </c>
      <c r="B20" s="25"/>
      <c r="C20" s="23">
        <f t="shared" si="3"/>
        <v>5</v>
      </c>
      <c r="D20" s="24">
        <f t="shared" si="0"/>
        <v>8.109906982790537</v>
      </c>
      <c r="E20" s="24">
        <f t="shared" si="0"/>
        <v>7.160050312312621</v>
      </c>
      <c r="F20" s="24">
        <f t="shared" si="0"/>
        <v>7.357287005031795</v>
      </c>
      <c r="G20" s="24">
        <f t="shared" si="0"/>
        <v>7.21010596849383</v>
      </c>
      <c r="H20" s="24">
        <f t="shared" si="0"/>
        <v>6.838772889567584</v>
      </c>
      <c r="I20" s="24">
        <f t="shared" si="0"/>
        <v>6.415603779025922</v>
      </c>
      <c r="J20" s="24">
        <f t="shared" si="0"/>
        <v>6.318866926954145</v>
      </c>
      <c r="K20" s="24">
        <f t="shared" si="0"/>
        <v>6.21970140171174</v>
      </c>
      <c r="L20" s="24">
        <f t="shared" si="0"/>
        <v>6.0359302110462965</v>
      </c>
      <c r="M20" s="24">
        <f t="shared" si="0"/>
        <v>5.910687366422408</v>
      </c>
      <c r="N20" s="24">
        <f t="shared" si="1"/>
        <v>5.728022288520832</v>
      </c>
    </row>
    <row r="21" spans="1:14" s="32" customFormat="1" ht="10.5" customHeight="1">
      <c r="A21" s="28">
        <f t="shared" si="2"/>
        <v>0.0115</v>
      </c>
      <c r="B21" s="29"/>
      <c r="C21" s="30">
        <f t="shared" si="3"/>
        <v>6</v>
      </c>
      <c r="D21" s="31">
        <f t="shared" si="0"/>
        <v>8.114258668133797</v>
      </c>
      <c r="E21" s="31">
        <f t="shared" si="0"/>
        <v>7.163892315194679</v>
      </c>
      <c r="F21" s="31">
        <f t="shared" si="0"/>
        <v>7.361283126153836</v>
      </c>
      <c r="G21" s="31">
        <f t="shared" si="0"/>
        <v>7.21402214802212</v>
      </c>
      <c r="H21" s="31">
        <f t="shared" si="0"/>
        <v>6.842487378994756</v>
      </c>
      <c r="I21" s="31">
        <f t="shared" si="0"/>
        <v>6.419088423536119</v>
      </c>
      <c r="J21" s="31">
        <f t="shared" si="0"/>
        <v>6.322299028702645</v>
      </c>
      <c r="K21" s="31">
        <f t="shared" si="0"/>
        <v>6.223079641561182</v>
      </c>
      <c r="L21" s="31">
        <f t="shared" si="0"/>
        <v>6.039208635306632</v>
      </c>
      <c r="M21" s="31">
        <f t="shared" si="0"/>
        <v>5.913897764849792</v>
      </c>
      <c r="N21" s="31">
        <f t="shared" si="1"/>
        <v>5.731133472145862</v>
      </c>
    </row>
    <row r="22" spans="1:14" ht="10.5" customHeight="1">
      <c r="A22" s="21">
        <f t="shared" si="2"/>
        <v>0.0115</v>
      </c>
      <c r="B22" s="25"/>
      <c r="C22" s="23">
        <f t="shared" si="3"/>
        <v>7</v>
      </c>
      <c r="D22" s="24">
        <f t="shared" si="0"/>
        <v>8.11861268854272</v>
      </c>
      <c r="E22" s="24">
        <f t="shared" si="0"/>
        <v>7.167736379652492</v>
      </c>
      <c r="F22" s="24">
        <f t="shared" si="0"/>
        <v>7.365281417774871</v>
      </c>
      <c r="G22" s="24">
        <f t="shared" si="0"/>
        <v>7.2179404546290105</v>
      </c>
      <c r="H22" s="24">
        <f t="shared" si="0"/>
        <v>6.846203885952254</v>
      </c>
      <c r="I22" s="24">
        <f t="shared" si="0"/>
        <v>6.422574960736042</v>
      </c>
      <c r="J22" s="24">
        <f t="shared" si="0"/>
        <v>6.325732994602196</v>
      </c>
      <c r="K22" s="24">
        <f t="shared" si="0"/>
        <v>6.226459716306507</v>
      </c>
      <c r="L22" s="24">
        <f t="shared" si="0"/>
        <v>6.042488840247863</v>
      </c>
      <c r="M22" s="24">
        <f t="shared" si="0"/>
        <v>5.917109907009743</v>
      </c>
      <c r="N22" s="24">
        <f t="shared" si="1"/>
        <v>5.734246345614795</v>
      </c>
    </row>
    <row r="23" spans="1:14" ht="10.5" customHeight="1">
      <c r="A23" s="21">
        <f t="shared" si="2"/>
        <v>0.0115</v>
      </c>
      <c r="B23" s="25"/>
      <c r="C23" s="23">
        <f t="shared" si="3"/>
        <v>8</v>
      </c>
      <c r="D23" s="24">
        <f t="shared" si="0"/>
        <v>8.12296904527028</v>
      </c>
      <c r="E23" s="24">
        <f t="shared" si="0"/>
        <v>7.1715825067922845</v>
      </c>
      <c r="F23" s="24">
        <f t="shared" si="0"/>
        <v>7.3692818810738085</v>
      </c>
      <c r="G23" s="24">
        <f t="shared" si="0"/>
        <v>7.221860889469824</v>
      </c>
      <c r="H23" s="24">
        <f t="shared" si="0"/>
        <v>6.849922411535905</v>
      </c>
      <c r="I23" s="24">
        <f t="shared" si="0"/>
        <v>6.42606339165371</v>
      </c>
      <c r="J23" s="24">
        <f t="shared" si="0"/>
        <v>6.32916882566531</v>
      </c>
      <c r="K23" s="24">
        <f t="shared" si="0"/>
        <v>6.229841626944337</v>
      </c>
      <c r="L23" s="24">
        <f t="shared" si="0"/>
        <v>6.045770826837176</v>
      </c>
      <c r="M23" s="24">
        <f t="shared" si="0"/>
        <v>5.920323793849374</v>
      </c>
      <c r="N23" s="24">
        <f t="shared" si="1"/>
        <v>5.737360909845475</v>
      </c>
    </row>
    <row r="24" spans="1:14" s="33" customFormat="1" ht="10.5" customHeight="1">
      <c r="A24" s="21">
        <f t="shared" si="2"/>
        <v>0.0115</v>
      </c>
      <c r="B24" s="25"/>
      <c r="C24" s="30">
        <f t="shared" si="3"/>
        <v>9</v>
      </c>
      <c r="D24" s="27">
        <f t="shared" si="0"/>
        <v>8.127327739570111</v>
      </c>
      <c r="E24" s="27">
        <f t="shared" si="0"/>
        <v>7.175430697720864</v>
      </c>
      <c r="F24" s="27">
        <f t="shared" si="0"/>
        <v>7.3732845172301955</v>
      </c>
      <c r="G24" s="27">
        <f t="shared" si="0"/>
        <v>7.225783453700518</v>
      </c>
      <c r="H24" s="27">
        <f t="shared" si="0"/>
        <v>6.853642956842128</v>
      </c>
      <c r="I24" s="27">
        <f t="shared" si="0"/>
        <v>6.429553717317698</v>
      </c>
      <c r="J24" s="27">
        <f t="shared" si="0"/>
        <v>6.332606522905056</v>
      </c>
      <c r="K24" s="27">
        <f t="shared" si="0"/>
        <v>6.233225374471842</v>
      </c>
      <c r="L24" s="27">
        <f t="shared" si="0"/>
        <v>6.04905459604227</v>
      </c>
      <c r="M24" s="27">
        <f t="shared" si="0"/>
        <v>5.923539426316309</v>
      </c>
      <c r="N24" s="27">
        <f t="shared" si="1"/>
        <v>5.740477165756239</v>
      </c>
    </row>
    <row r="25" spans="1:14" s="32" customFormat="1" ht="10.5" customHeight="1">
      <c r="A25" s="21">
        <f t="shared" si="2"/>
        <v>0.0115</v>
      </c>
      <c r="B25" s="25"/>
      <c r="C25" s="34">
        <f t="shared" si="3"/>
        <v>10</v>
      </c>
      <c r="D25" s="24">
        <f t="shared" si="0"/>
        <v>8.131688772696533</v>
      </c>
      <c r="E25" s="24">
        <f t="shared" si="0"/>
        <v>7.179280953545636</v>
      </c>
      <c r="F25" s="24">
        <f t="shared" si="0"/>
        <v>7.377289327424222</v>
      </c>
      <c r="G25" s="24">
        <f t="shared" si="0"/>
        <v>7.229708148477668</v>
      </c>
      <c r="H25" s="24">
        <f t="shared" si="0"/>
        <v>6.8573655229679344</v>
      </c>
      <c r="I25" s="24">
        <f t="shared" si="0"/>
        <v>6.433045938757139</v>
      </c>
      <c r="J25" s="24">
        <f t="shared" si="0"/>
        <v>6.336046087335052</v>
      </c>
      <c r="K25" s="24">
        <f t="shared" si="0"/>
        <v>6.236610959886729</v>
      </c>
      <c r="L25" s="24">
        <f t="shared" si="0"/>
        <v>6.052340148831376</v>
      </c>
      <c r="M25" s="24">
        <f t="shared" si="0"/>
        <v>5.926756805358687</v>
      </c>
      <c r="N25" s="24">
        <f t="shared" si="1"/>
        <v>5.743595114265927</v>
      </c>
    </row>
    <row r="26" spans="1:14" s="36" customFormat="1" ht="10.5" customHeight="1">
      <c r="A26" s="21">
        <f t="shared" si="2"/>
        <v>0.0115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8.136052145904538</v>
      </c>
      <c r="E26" s="24">
        <f t="shared" si="4"/>
        <v>7.183133275374603</v>
      </c>
      <c r="F26" s="24">
        <f t="shared" si="4"/>
        <v>7.381296312836724</v>
      </c>
      <c r="G26" s="24">
        <f t="shared" si="4"/>
        <v>7.233634974958488</v>
      </c>
      <c r="H26" s="24">
        <f t="shared" si="4"/>
        <v>6.861090111010944</v>
      </c>
      <c r="I26" s="24">
        <f t="shared" si="4"/>
        <v>6.436540057001726</v>
      </c>
      <c r="J26" s="24">
        <f t="shared" si="4"/>
        <v>6.339487519969463</v>
      </c>
      <c r="K26" s="24">
        <f t="shared" si="4"/>
        <v>6.239998384187255</v>
      </c>
      <c r="L26" s="24">
        <f t="shared" si="4"/>
        <v>6.055627486173253</v>
      </c>
      <c r="M26" s="24">
        <f t="shared" si="4"/>
        <v>5.929975931925168</v>
      </c>
      <c r="N26" s="24">
        <f t="shared" si="1"/>
        <v>5.746714756293878</v>
      </c>
    </row>
    <row r="27" spans="1:14" s="36" customFormat="1" ht="10.5" customHeight="1">
      <c r="A27" s="37">
        <f t="shared" si="2"/>
        <v>0.0115</v>
      </c>
      <c r="B27" s="35"/>
      <c r="C27" s="30">
        <f t="shared" si="3"/>
        <v>12</v>
      </c>
      <c r="D27" s="27">
        <f t="shared" si="4"/>
        <v>8.14041786044978</v>
      </c>
      <c r="E27" s="27">
        <f t="shared" si="4"/>
        <v>7.186987664316357</v>
      </c>
      <c r="F27" s="27">
        <f t="shared" si="4"/>
        <v>7.38530547464917</v>
      </c>
      <c r="G27" s="27">
        <f t="shared" si="4"/>
        <v>7.237563934300812</v>
      </c>
      <c r="H27" s="27">
        <f t="shared" si="4"/>
        <v>6.864816722069352</v>
      </c>
      <c r="I27" s="27">
        <f t="shared" si="4"/>
        <v>6.440036073081713</v>
      </c>
      <c r="J27" s="27">
        <f t="shared" si="4"/>
        <v>6.342930821823008</v>
      </c>
      <c r="K27" s="27">
        <f t="shared" si="4"/>
        <v>6.243387648372207</v>
      </c>
      <c r="L27" s="27">
        <f t="shared" si="4"/>
        <v>6.058916609037179</v>
      </c>
      <c r="M27" s="27">
        <f t="shared" si="4"/>
        <v>5.933196806964918</v>
      </c>
      <c r="N27" s="27">
        <f t="shared" si="1"/>
        <v>5.749836092759926</v>
      </c>
    </row>
    <row r="28" spans="1:14" s="36" customFormat="1" ht="10.5" customHeight="1">
      <c r="A28" s="37">
        <f t="shared" si="2"/>
        <v>0.0115</v>
      </c>
      <c r="B28" s="35"/>
      <c r="C28" s="34">
        <f t="shared" si="3"/>
        <v>13</v>
      </c>
      <c r="D28" s="24">
        <f t="shared" si="4"/>
        <v>8.1447859175886</v>
      </c>
      <c r="E28" s="24">
        <f t="shared" si="4"/>
        <v>7.190844121480094</v>
      </c>
      <c r="F28" s="24">
        <f t="shared" si="4"/>
        <v>7.389316814043681</v>
      </c>
      <c r="G28" s="24">
        <f t="shared" si="4"/>
        <v>7.24149502766311</v>
      </c>
      <c r="H28" s="24">
        <f t="shared" si="4"/>
        <v>6.868545357241974</v>
      </c>
      <c r="I28" s="24">
        <f t="shared" si="4"/>
        <v>6.4435339880279106</v>
      </c>
      <c r="J28" s="24">
        <f t="shared" si="4"/>
        <v>6.346375993910954</v>
      </c>
      <c r="K28" s="24">
        <f t="shared" si="4"/>
        <v>6.246778753440925</v>
      </c>
      <c r="L28" s="24">
        <f t="shared" si="4"/>
        <v>6.062207518392969</v>
      </c>
      <c r="M28" s="24">
        <f t="shared" si="4"/>
        <v>5.936419431427621</v>
      </c>
      <c r="N28" s="24">
        <f t="shared" si="1"/>
        <v>5.752959124584408</v>
      </c>
    </row>
    <row r="29" spans="1:14" s="36" customFormat="1" ht="10.5" customHeight="1">
      <c r="A29" s="38">
        <f t="shared" si="2"/>
        <v>0.0115</v>
      </c>
      <c r="B29" s="35"/>
      <c r="C29" s="34">
        <f t="shared" si="3"/>
        <v>14</v>
      </c>
      <c r="D29" s="39">
        <f t="shared" si="4"/>
        <v>8.149156318578004</v>
      </c>
      <c r="E29" s="39">
        <f t="shared" si="4"/>
        <v>7.19470264797559</v>
      </c>
      <c r="F29" s="39">
        <f t="shared" si="4"/>
        <v>7.393330332203008</v>
      </c>
      <c r="G29" s="39">
        <f t="shared" si="4"/>
        <v>7.245428256204477</v>
      </c>
      <c r="H29" s="39">
        <f t="shared" si="4"/>
        <v>6.872276017628202</v>
      </c>
      <c r="I29" s="39">
        <f t="shared" si="4"/>
        <v>6.447033802871691</v>
      </c>
      <c r="J29" s="39">
        <f t="shared" si="4"/>
        <v>6.349823037249124</v>
      </c>
      <c r="K29" s="39">
        <f t="shared" si="4"/>
        <v>6.250171700393283</v>
      </c>
      <c r="L29" s="39">
        <f t="shared" si="4"/>
        <v>6.0655002152109505</v>
      </c>
      <c r="M29" s="39">
        <f t="shared" si="4"/>
        <v>5.939643806263482</v>
      </c>
      <c r="N29" s="39">
        <f t="shared" si="1"/>
        <v>5.756083852688163</v>
      </c>
    </row>
    <row r="30" spans="1:14" s="36" customFormat="1" ht="10.5" customHeight="1">
      <c r="A30" s="38">
        <f t="shared" si="2"/>
        <v>0.0115</v>
      </c>
      <c r="B30" s="35"/>
      <c r="C30" s="30">
        <f t="shared" si="3"/>
        <v>15</v>
      </c>
      <c r="D30" s="31">
        <f t="shared" si="4"/>
        <v>8.153529064675677</v>
      </c>
      <c r="E30" s="31">
        <f>100000*LVT/E$11*((1+E$12/100)^((DAYS360(E$6,$L$2)+$C30-1)/360)*((1+$A30)^(($C30-15)/30)))/100000</f>
        <v>7.198563244913231</v>
      </c>
      <c r="F30" s="31">
        <f>100000*LVT/F$11*((1+F$12/100)^((DAYS360(F$6,$L$2)+$C30-1)/360)*((1+$A30)^(($C30-15)/30)))/100000</f>
        <v>7.39734603031055</v>
      </c>
      <c r="G30" s="31">
        <f t="shared" si="4"/>
        <v>7.249363621084639</v>
      </c>
      <c r="H30" s="31">
        <f t="shared" si="4"/>
        <v>6.87600870432804</v>
      </c>
      <c r="I30" s="31">
        <f t="shared" si="4"/>
        <v>6.450535518644987</v>
      </c>
      <c r="J30" s="31">
        <f t="shared" si="4"/>
        <v>6.353271952853889</v>
      </c>
      <c r="K30" s="31">
        <f t="shared" si="4"/>
        <v>6.253566490229709</v>
      </c>
      <c r="L30" s="31">
        <f>100000*LVT/L$11*((1+L$12/100)^((DAYS360(L$6,$L$2)+$C30-1)/360)*((1+$A30)^(($C30-15)/30)))/100000</f>
        <v>6.068794700461994</v>
      </c>
      <c r="M30" s="31">
        <f t="shared" si="4"/>
        <v>5.942869932423221</v>
      </c>
      <c r="N30" s="31">
        <f t="shared" si="1"/>
        <v>5.7592102779925245</v>
      </c>
    </row>
    <row r="31" spans="1:14" s="36" customFormat="1" ht="10.5" customHeight="1">
      <c r="A31" s="38">
        <f t="shared" si="2"/>
        <v>0.0115</v>
      </c>
      <c r="B31" s="40"/>
      <c r="C31" s="34">
        <f t="shared" si="3"/>
        <v>16</v>
      </c>
      <c r="D31" s="24">
        <f t="shared" si="4"/>
        <v>8.157904157139981</v>
      </c>
      <c r="E31" s="24">
        <f t="shared" si="4"/>
        <v>7.202425913403991</v>
      </c>
      <c r="F31" s="24">
        <f t="shared" si="4"/>
        <v>7.401363909550357</v>
      </c>
      <c r="G31" s="24">
        <f t="shared" si="4"/>
        <v>7.253301123463949</v>
      </c>
      <c r="H31" s="24">
        <f t="shared" si="4"/>
        <v>6.879743418442077</v>
      </c>
      <c r="I31" s="24">
        <f t="shared" si="4"/>
        <v>6.45403913638029</v>
      </c>
      <c r="J31" s="24">
        <f t="shared" si="4"/>
        <v>6.356722741742175</v>
      </c>
      <c r="K31" s="24">
        <f t="shared" si="4"/>
        <v>6.256963123951163</v>
      </c>
      <c r="L31" s="24">
        <f t="shared" si="4"/>
        <v>6.072090975117486</v>
      </c>
      <c r="M31" s="24">
        <f t="shared" si="4"/>
        <v>5.946097810858065</v>
      </c>
      <c r="N31" s="24">
        <f t="shared" si="1"/>
        <v>5.76233840141933</v>
      </c>
    </row>
    <row r="32" spans="1:14" s="36" customFormat="1" ht="10.5" customHeight="1">
      <c r="A32" s="38">
        <f t="shared" si="2"/>
        <v>0.0115</v>
      </c>
      <c r="B32" s="40"/>
      <c r="C32" s="34">
        <f t="shared" si="3"/>
        <v>17</v>
      </c>
      <c r="D32" s="24">
        <f t="shared" si="4"/>
        <v>8.162281597229944</v>
      </c>
      <c r="E32" s="24">
        <f t="shared" si="4"/>
        <v>7.206290654559446</v>
      </c>
      <c r="F32" s="24">
        <f t="shared" si="4"/>
        <v>7.405383971107103</v>
      </c>
      <c r="G32" s="24">
        <f t="shared" si="4"/>
        <v>7.257240764503396</v>
      </c>
      <c r="H32" s="24">
        <f t="shared" si="4"/>
        <v>6.883480161071511</v>
      </c>
      <c r="I32" s="24">
        <f t="shared" si="4"/>
        <v>6.457544657110657</v>
      </c>
      <c r="J32" s="24">
        <f t="shared" si="4"/>
        <v>6.3601754049314545</v>
      </c>
      <c r="K32" s="24">
        <f t="shared" si="4"/>
        <v>6.260361602559156</v>
      </c>
      <c r="L32" s="24">
        <f t="shared" si="4"/>
        <v>6.0753890401493456</v>
      </c>
      <c r="M32" s="24">
        <f t="shared" si="4"/>
        <v>5.949327442519774</v>
      </c>
      <c r="N32" s="24">
        <f t="shared" si="1"/>
        <v>5.7654682238909185</v>
      </c>
    </row>
    <row r="33" spans="1:14" s="36" customFormat="1" ht="10.5" customHeight="1">
      <c r="A33" s="38">
        <f t="shared" si="2"/>
        <v>0.0115</v>
      </c>
      <c r="B33" s="40"/>
      <c r="C33" s="30">
        <f t="shared" si="3"/>
        <v>18</v>
      </c>
      <c r="D33" s="27">
        <f t="shared" si="4"/>
        <v>8.166661386205282</v>
      </c>
      <c r="E33" s="27">
        <f t="shared" si="4"/>
        <v>7.210157469491757</v>
      </c>
      <c r="F33" s="27">
        <f t="shared" si="4"/>
        <v>7.409406216166123</v>
      </c>
      <c r="G33" s="27">
        <f t="shared" si="4"/>
        <v>7.261182545364598</v>
      </c>
      <c r="H33" s="27">
        <f t="shared" si="4"/>
        <v>6.88721893331813</v>
      </c>
      <c r="I33" s="27">
        <f t="shared" si="4"/>
        <v>6.461052081869697</v>
      </c>
      <c r="J33" s="27">
        <f t="shared" si="4"/>
        <v>6.363629943439764</v>
      </c>
      <c r="K33" s="27">
        <f t="shared" si="4"/>
        <v>6.263761927055743</v>
      </c>
      <c r="L33" s="27">
        <f t="shared" si="4"/>
        <v>6.078688896530014</v>
      </c>
      <c r="M33" s="27">
        <f t="shared" si="4"/>
        <v>5.952558828360606</v>
      </c>
      <c r="N33" s="27">
        <f t="shared" si="1"/>
        <v>5.76859974633013</v>
      </c>
    </row>
    <row r="34" spans="1:14" s="36" customFormat="1" ht="10.5" customHeight="1">
      <c r="A34" s="38">
        <f t="shared" si="2"/>
        <v>0.0115</v>
      </c>
      <c r="B34" s="40"/>
      <c r="C34" s="34">
        <f t="shared" si="3"/>
        <v>19</v>
      </c>
      <c r="D34" s="24">
        <f t="shared" si="4"/>
        <v>8.171043525326377</v>
      </c>
      <c r="E34" s="24">
        <f t="shared" si="4"/>
        <v>7.214026359313696</v>
      </c>
      <c r="F34" s="24">
        <f t="shared" si="4"/>
        <v>7.413430645913389</v>
      </c>
      <c r="G34" s="24">
        <f t="shared" si="4"/>
        <v>7.265126467209796</v>
      </c>
      <c r="H34" s="24">
        <f t="shared" si="4"/>
        <v>6.8909597362843265</v>
      </c>
      <c r="I34" s="24">
        <f t="shared" si="4"/>
        <v>6.46456141169159</v>
      </c>
      <c r="J34" s="24">
        <f t="shared" si="4"/>
        <v>6.367086358285678</v>
      </c>
      <c r="K34" s="24">
        <f t="shared" si="4"/>
        <v>6.267164098443516</v>
      </c>
      <c r="L34" s="24">
        <f t="shared" si="4"/>
        <v>6.081990545232471</v>
      </c>
      <c r="M34" s="24">
        <f t="shared" si="4"/>
        <v>5.955791969333353</v>
      </c>
      <c r="N34" s="24">
        <f t="shared" si="1"/>
        <v>5.771732969660299</v>
      </c>
    </row>
    <row r="35" spans="1:14" s="36" customFormat="1" ht="10.5" customHeight="1">
      <c r="A35" s="38">
        <f t="shared" si="2"/>
        <v>0.0115</v>
      </c>
      <c r="B35" s="40"/>
      <c r="C35" s="34">
        <f t="shared" si="3"/>
        <v>20</v>
      </c>
      <c r="D35" s="24">
        <f t="shared" si="4"/>
        <v>8.175428015854292</v>
      </c>
      <c r="E35" s="24">
        <f t="shared" si="4"/>
        <v>7.217897325138623</v>
      </c>
      <c r="F35" s="24">
        <f t="shared" si="4"/>
        <v>7.417457261535518</v>
      </c>
      <c r="G35" s="24">
        <f t="shared" si="4"/>
        <v>7.269072531201877</v>
      </c>
      <c r="H35" s="24">
        <f t="shared" si="4"/>
        <v>6.8947025710730845</v>
      </c>
      <c r="I35" s="24">
        <f t="shared" si="4"/>
        <v>6.4680726476110735</v>
      </c>
      <c r="J35" s="24">
        <f t="shared" si="4"/>
        <v>6.3705446504883385</v>
      </c>
      <c r="K35" s="24">
        <f t="shared" si="4"/>
        <v>6.270568117725622</v>
      </c>
      <c r="L35" s="24">
        <f t="shared" si="4"/>
        <v>6.085293987230212</v>
      </c>
      <c r="M35" s="24">
        <f t="shared" si="4"/>
        <v>5.959026866391313</v>
      </c>
      <c r="N35" s="24">
        <f t="shared" si="1"/>
        <v>5.774867894805274</v>
      </c>
    </row>
    <row r="36" spans="1:14" s="36" customFormat="1" ht="10.5" customHeight="1">
      <c r="A36" s="38">
        <f t="shared" si="2"/>
        <v>0.0115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8.179814859050763</v>
      </c>
      <c r="E36" s="27">
        <f t="shared" si="5"/>
        <v>7.221770368080499</v>
      </c>
      <c r="F36" s="27">
        <f t="shared" si="5"/>
        <v>7.42148606421977</v>
      </c>
      <c r="G36" s="27">
        <f t="shared" si="5"/>
        <v>7.273020738504339</v>
      </c>
      <c r="H36" s="27">
        <f t="shared" si="5"/>
        <v>6.898447438787995</v>
      </c>
      <c r="I36" s="27">
        <f t="shared" si="5"/>
        <v>6.471585790663445</v>
      </c>
      <c r="J36" s="27">
        <f t="shared" si="5"/>
        <v>6.374004821067428</v>
      </c>
      <c r="K36" s="27">
        <f t="shared" si="5"/>
        <v>6.273973985905742</v>
      </c>
      <c r="L36" s="27">
        <f t="shared" si="5"/>
        <v>6.088599223497275</v>
      </c>
      <c r="M36" s="27">
        <f t="shared" si="5"/>
        <v>5.9622635204883085</v>
      </c>
      <c r="N36" s="27">
        <f t="shared" si="1"/>
        <v>5.7780045226893915</v>
      </c>
    </row>
    <row r="37" spans="1:14" s="36" customFormat="1" ht="10.5" customHeight="1">
      <c r="A37" s="38">
        <f t="shared" si="2"/>
        <v>0.0115</v>
      </c>
      <c r="B37" s="40"/>
      <c r="C37" s="34">
        <f t="shared" si="3"/>
        <v>22</v>
      </c>
      <c r="D37" s="24">
        <f t="shared" si="5"/>
        <v>8.18420405617821</v>
      </c>
      <c r="E37" s="24">
        <f t="shared" si="5"/>
        <v>7.225645489253881</v>
      </c>
      <c r="F37" s="24">
        <f t="shared" si="5"/>
        <v>7.4255170551540495</v>
      </c>
      <c r="G37" s="24">
        <f t="shared" si="5"/>
        <v>7.276971090281338</v>
      </c>
      <c r="H37" s="24">
        <f t="shared" si="5"/>
        <v>6.902194340533245</v>
      </c>
      <c r="I37" s="24">
        <f t="shared" si="5"/>
        <v>6.475100841884567</v>
      </c>
      <c r="J37" s="24">
        <f t="shared" si="5"/>
        <v>6.377466871043195</v>
      </c>
      <c r="K37" s="24">
        <f t="shared" si="5"/>
        <v>6.2773817039881115</v>
      </c>
      <c r="L37" s="24">
        <f t="shared" si="5"/>
        <v>6.091906255008215</v>
      </c>
      <c r="M37" s="24">
        <f t="shared" si="5"/>
        <v>5.96550193257868</v>
      </c>
      <c r="N37" s="24">
        <f t="shared" si="1"/>
        <v>5.781142854237499</v>
      </c>
    </row>
    <row r="38" spans="1:14" s="36" customFormat="1" ht="10.5" customHeight="1">
      <c r="A38" s="38">
        <f t="shared" si="2"/>
        <v>0.0115</v>
      </c>
      <c r="B38" s="40"/>
      <c r="C38" s="34">
        <f t="shared" si="3"/>
        <v>23</v>
      </c>
      <c r="D38" s="24">
        <f t="shared" si="5"/>
        <v>8.188595608499721</v>
      </c>
      <c r="E38" s="24">
        <f t="shared" si="5"/>
        <v>7.229522689773924</v>
      </c>
      <c r="F38" s="24">
        <f t="shared" si="5"/>
        <v>7.42955023552691</v>
      </c>
      <c r="G38" s="24">
        <f t="shared" si="5"/>
        <v>7.2809235876976395</v>
      </c>
      <c r="H38" s="24">
        <f t="shared" si="5"/>
        <v>6.905943277413617</v>
      </c>
      <c r="I38" s="24">
        <f t="shared" si="5"/>
        <v>6.478617802310867</v>
      </c>
      <c r="J38" s="24">
        <f t="shared" si="5"/>
        <v>6.380930801436433</v>
      </c>
      <c r="K38" s="24">
        <f t="shared" si="5"/>
        <v>6.280791272977508</v>
      </c>
      <c r="L38" s="24">
        <f t="shared" si="5"/>
        <v>6.095215082738124</v>
      </c>
      <c r="M38" s="24">
        <f t="shared" si="5"/>
        <v>5.96874210361728</v>
      </c>
      <c r="N38" s="24">
        <f t="shared" si="1"/>
        <v>5.784282890374948</v>
      </c>
    </row>
    <row r="39" spans="1:14" s="36" customFormat="1" ht="10.5" customHeight="1">
      <c r="A39" s="38">
        <f t="shared" si="2"/>
        <v>0.0115</v>
      </c>
      <c r="B39" s="40"/>
      <c r="C39" s="30">
        <f t="shared" si="3"/>
        <v>24</v>
      </c>
      <c r="D39" s="27">
        <f t="shared" si="5"/>
        <v>8.19298951727907</v>
      </c>
      <c r="E39" s="27">
        <f t="shared" si="5"/>
        <v>7.233401970756387</v>
      </c>
      <c r="F39" s="27">
        <f t="shared" si="5"/>
        <v>7.433585606527548</v>
      </c>
      <c r="G39" s="27">
        <f t="shared" si="5"/>
        <v>7.284878231918652</v>
      </c>
      <c r="H39" s="27">
        <f t="shared" si="5"/>
        <v>6.909694250534504</v>
      </c>
      <c r="I39" s="27">
        <f t="shared" si="5"/>
        <v>6.482136672979328</v>
      </c>
      <c r="J39" s="27">
        <f t="shared" si="5"/>
        <v>6.384396613268496</v>
      </c>
      <c r="K39" s="27">
        <f t="shared" si="5"/>
        <v>6.284202693879252</v>
      </c>
      <c r="L39" s="27">
        <f t="shared" si="5"/>
        <v>6.098525707662622</v>
      </c>
      <c r="M39" s="27">
        <f t="shared" si="5"/>
        <v>5.971984034559483</v>
      </c>
      <c r="N39" s="27">
        <f t="shared" si="1"/>
        <v>5.787424632027584</v>
      </c>
    </row>
    <row r="40" spans="1:14" s="36" customFormat="1" ht="10.5" customHeight="1">
      <c r="A40" s="38">
        <f t="shared" si="2"/>
        <v>0.0115</v>
      </c>
      <c r="B40" s="40"/>
      <c r="C40" s="34">
        <f t="shared" si="3"/>
        <v>25</v>
      </c>
      <c r="D40" s="24">
        <f t="shared" si="5"/>
        <v>8.19738578378071</v>
      </c>
      <c r="E40" s="24">
        <f t="shared" si="5"/>
        <v>7.237283333317614</v>
      </c>
      <c r="F40" s="24">
        <f t="shared" si="5"/>
        <v>7.437623169345805</v>
      </c>
      <c r="G40" s="24">
        <f t="shared" si="5"/>
        <v>7.288835024110417</v>
      </c>
      <c r="H40" s="24">
        <f t="shared" si="5"/>
        <v>6.913447261001886</v>
      </c>
      <c r="I40" s="24">
        <f t="shared" si="5"/>
        <v>6.485657454927505</v>
      </c>
      <c r="J40" s="24">
        <f t="shared" si="5"/>
        <v>6.387864307561287</v>
      </c>
      <c r="K40" s="24">
        <f t="shared" si="5"/>
        <v>6.287615967699212</v>
      </c>
      <c r="L40" s="24">
        <f t="shared" si="5"/>
        <v>6.101838130757854</v>
      </c>
      <c r="M40" s="24">
        <f t="shared" si="5"/>
        <v>5.97522772636119</v>
      </c>
      <c r="N40" s="24">
        <f t="shared" si="1"/>
        <v>5.790568080121761</v>
      </c>
    </row>
    <row r="41" spans="1:14" s="36" customFormat="1" ht="10.5" customHeight="1">
      <c r="A41" s="38">
        <f t="shared" si="2"/>
        <v>0.0115</v>
      </c>
      <c r="B41" s="40"/>
      <c r="C41" s="34">
        <f t="shared" si="3"/>
        <v>26</v>
      </c>
      <c r="D41" s="24">
        <f t="shared" si="5"/>
        <v>8.201784409269758</v>
      </c>
      <c r="E41" s="24">
        <f t="shared" si="5"/>
        <v>7.241166778574563</v>
      </c>
      <c r="F41" s="24">
        <f t="shared" si="5"/>
        <v>7.44166292517217</v>
      </c>
      <c r="G41" s="24">
        <f t="shared" si="5"/>
        <v>7.292793965439609</v>
      </c>
      <c r="H41" s="24">
        <f t="shared" si="5"/>
        <v>6.917202309922355</v>
      </c>
      <c r="I41" s="24">
        <f t="shared" si="5"/>
        <v>6.489180149193509</v>
      </c>
      <c r="J41" s="24">
        <f t="shared" si="5"/>
        <v>6.391333885337271</v>
      </c>
      <c r="K41" s="24">
        <f t="shared" si="5"/>
        <v>6.291031095443807</v>
      </c>
      <c r="L41" s="24">
        <f t="shared" si="5"/>
        <v>6.1051523530005</v>
      </c>
      <c r="M41" s="24">
        <f t="shared" si="5"/>
        <v>5.978473179978807</v>
      </c>
      <c r="N41" s="24">
        <f t="shared" si="1"/>
        <v>5.7937132355843355</v>
      </c>
    </row>
    <row r="42" spans="1:14" s="36" customFormat="1" ht="10.5" customHeight="1">
      <c r="A42" s="38">
        <f t="shared" si="2"/>
        <v>0.0115</v>
      </c>
      <c r="B42" s="40"/>
      <c r="C42" s="30">
        <f t="shared" si="3"/>
        <v>27</v>
      </c>
      <c r="D42" s="27">
        <f t="shared" si="5"/>
        <v>8.20618539501203</v>
      </c>
      <c r="E42" s="27">
        <f t="shared" si="5"/>
        <v>7.245052307644786</v>
      </c>
      <c r="F42" s="27">
        <f t="shared" si="5"/>
        <v>7.445704875197782</v>
      </c>
      <c r="G42" s="27">
        <f t="shared" si="5"/>
        <v>7.296755057073531</v>
      </c>
      <c r="H42" s="27">
        <f t="shared" si="5"/>
        <v>6.920959398403098</v>
      </c>
      <c r="I42" s="27">
        <f t="shared" si="5"/>
        <v>6.492704756816021</v>
      </c>
      <c r="J42" s="27">
        <f t="shared" si="5"/>
        <v>6.394805347619463</v>
      </c>
      <c r="K42" s="27">
        <f t="shared" si="5"/>
        <v>6.294448078119993</v>
      </c>
      <c r="L42" s="27">
        <f t="shared" si="5"/>
        <v>6.108468375367772</v>
      </c>
      <c r="M42" s="27">
        <f t="shared" si="5"/>
        <v>5.981720396369272</v>
      </c>
      <c r="N42" s="27">
        <f t="shared" si="1"/>
        <v>5.796860099342668</v>
      </c>
    </row>
    <row r="43" spans="1:14" s="36" customFormat="1" ht="10.5" customHeight="1">
      <c r="A43" s="38">
        <f t="shared" si="2"/>
        <v>0.0115</v>
      </c>
      <c r="B43" s="40"/>
      <c r="C43" s="34">
        <f t="shared" si="3"/>
        <v>28</v>
      </c>
      <c r="D43" s="24">
        <f t="shared" si="5"/>
        <v>8.210588742274007</v>
      </c>
      <c r="E43" s="24">
        <f t="shared" si="5"/>
        <v>7.248939921646432</v>
      </c>
      <c r="F43" s="24">
        <f t="shared" si="5"/>
        <v>7.449749020614418</v>
      </c>
      <c r="G43" s="24">
        <f t="shared" si="5"/>
        <v>7.30071830018013</v>
      </c>
      <c r="H43" s="24">
        <f t="shared" si="5"/>
        <v>6.9247185275519065</v>
      </c>
      <c r="I43" s="24">
        <f t="shared" si="5"/>
        <v>6.496231278834283</v>
      </c>
      <c r="J43" s="24">
        <f t="shared" si="5"/>
        <v>6.398278695431436</v>
      </c>
      <c r="K43" s="24">
        <f t="shared" si="5"/>
        <v>6.297866916735287</v>
      </c>
      <c r="L43" s="24">
        <f t="shared" si="5"/>
        <v>6.111786198837409</v>
      </c>
      <c r="M43" s="24">
        <f t="shared" si="5"/>
        <v>5.984969376490033</v>
      </c>
      <c r="N43" s="24">
        <f t="shared" si="1"/>
        <v>5.80000867232462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7045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356.8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0.0115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0.0115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0.0115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5.556494266311748</v>
      </c>
      <c r="E55" s="24">
        <f t="shared" si="7"/>
        <v>4.666387454624979</v>
      </c>
      <c r="F55" s="24">
        <f t="shared" si="7"/>
        <v>4.430644962726455</v>
      </c>
      <c r="G55" s="24">
        <f t="shared" si="7"/>
        <v>4.357421823224305</v>
      </c>
      <c r="H55" s="24">
        <f t="shared" si="7"/>
        <v>4.2777648512713045</v>
      </c>
      <c r="I55" s="24">
        <f t="shared" si="7"/>
        <v>4.2574638078605584</v>
      </c>
      <c r="J55" s="24">
        <f t="shared" si="7"/>
        <v>4.1772514879683404</v>
      </c>
      <c r="K55" s="24">
        <f aca="true" t="shared" si="8" ref="K55:N82">100000*NVT/K$50*((1+K$51/100)^((DAYS360(K$45,$L$2)+$C55-1)/360)*((1+$A55)^(($C55-15)/30)))/100000</f>
        <v>4.081452628017842</v>
      </c>
      <c r="L55" s="24">
        <f t="shared" si="8"/>
        <v>3.9245598938285764</v>
      </c>
      <c r="M55" s="24">
        <f t="shared" si="8"/>
        <v>3.4423547484581882</v>
      </c>
      <c r="N55" s="24">
        <f t="shared" si="8"/>
        <v>2.6524181919073744</v>
      </c>
    </row>
    <row r="56" spans="1:14" ht="10.5" customHeight="1">
      <c r="A56" s="21">
        <f t="shared" si="6"/>
        <v>0.0115</v>
      </c>
      <c r="B56" s="49"/>
      <c r="C56" s="48">
        <f aca="true" t="shared" si="9" ref="C56:C82">C55+1</f>
        <v>2</v>
      </c>
      <c r="D56" s="24">
        <f t="shared" si="7"/>
        <v>5.5595122842423965</v>
      </c>
      <c r="E56" s="24">
        <f t="shared" si="7"/>
        <v>4.66879907937685</v>
      </c>
      <c r="F56" s="24">
        <f t="shared" si="7"/>
        <v>4.432905400741539</v>
      </c>
      <c r="G56" s="24">
        <f t="shared" si="7"/>
        <v>4.359644904066899</v>
      </c>
      <c r="H56" s="24">
        <f t="shared" si="7"/>
        <v>4.279947292511971</v>
      </c>
      <c r="I56" s="24">
        <f t="shared" si="7"/>
        <v>4.259635891861893</v>
      </c>
      <c r="J56" s="24">
        <f t="shared" si="7"/>
        <v>4.179382649038884</v>
      </c>
      <c r="K56" s="24">
        <f t="shared" si="8"/>
        <v>4.083534914175895</v>
      </c>
      <c r="L56" s="24">
        <f t="shared" si="8"/>
        <v>3.9265621360418685</v>
      </c>
      <c r="M56" s="24">
        <f t="shared" si="8"/>
        <v>3.444110977991423</v>
      </c>
      <c r="N56" s="24">
        <f t="shared" si="8"/>
        <v>2.6537714095457376</v>
      </c>
    </row>
    <row r="57" spans="1:14" ht="10.5" customHeight="1">
      <c r="A57" s="21">
        <f t="shared" si="6"/>
        <v>0.0115</v>
      </c>
      <c r="B57" s="49"/>
      <c r="C57" s="50">
        <f t="shared" si="9"/>
        <v>3</v>
      </c>
      <c r="D57" s="27">
        <f t="shared" si="7"/>
        <v>5.562531941413871</v>
      </c>
      <c r="E57" s="27">
        <f t="shared" si="7"/>
        <v>4.671211950474853</v>
      </c>
      <c r="F57" s="27">
        <f t="shared" si="7"/>
        <v>4.435166991992792</v>
      </c>
      <c r="G57" s="27">
        <f t="shared" si="7"/>
        <v>4.361869119086681</v>
      </c>
      <c r="H57" s="27">
        <f t="shared" si="7"/>
        <v>4.282130847196206</v>
      </c>
      <c r="I57" s="27">
        <f t="shared" si="7"/>
        <v>4.261809084022714</v>
      </c>
      <c r="J57" s="27">
        <f t="shared" si="7"/>
        <v>4.181514897390749</v>
      </c>
      <c r="K57" s="27">
        <f t="shared" si="8"/>
        <v>4.0856182626801365</v>
      </c>
      <c r="L57" s="27">
        <f t="shared" si="8"/>
        <v>3.9285653997643206</v>
      </c>
      <c r="M57" s="27">
        <f t="shared" si="8"/>
        <v>3.4458681035224266</v>
      </c>
      <c r="N57" s="27">
        <f t="shared" si="8"/>
        <v>2.6551253175722085</v>
      </c>
    </row>
    <row r="58" spans="1:14" ht="10.5" customHeight="1">
      <c r="A58" s="21">
        <f t="shared" si="6"/>
        <v>0.0115</v>
      </c>
      <c r="B58" s="49"/>
      <c r="C58" s="48">
        <f t="shared" si="9"/>
        <v>4</v>
      </c>
      <c r="D58" s="24">
        <f t="shared" si="7"/>
        <v>5.56555323871652</v>
      </c>
      <c r="E58" s="24">
        <f t="shared" si="7"/>
        <v>4.673626068563107</v>
      </c>
      <c r="F58" s="24">
        <f t="shared" si="7"/>
        <v>4.437429737068573</v>
      </c>
      <c r="G58" s="24">
        <f t="shared" si="7"/>
        <v>4.36409446886229</v>
      </c>
      <c r="H58" s="24">
        <f t="shared" si="7"/>
        <v>4.284315515892072</v>
      </c>
      <c r="I58" s="24">
        <f t="shared" si="7"/>
        <v>4.263983384908387</v>
      </c>
      <c r="J58" s="24">
        <f t="shared" si="7"/>
        <v>4.183648233578644</v>
      </c>
      <c r="K58" s="24">
        <f t="shared" si="8"/>
        <v>4.087702674072559</v>
      </c>
      <c r="L58" s="24">
        <f t="shared" si="8"/>
        <v>3.9305696855170895</v>
      </c>
      <c r="M58" s="24">
        <f t="shared" si="8"/>
        <v>3.4476261255083216</v>
      </c>
      <c r="N58" s="24">
        <f t="shared" si="8"/>
        <v>2.656479916339012</v>
      </c>
    </row>
    <row r="59" spans="1:14" ht="10.5" customHeight="1">
      <c r="A59" s="21">
        <f t="shared" si="6"/>
        <v>0.0115</v>
      </c>
      <c r="B59" s="49"/>
      <c r="C59" s="48">
        <f t="shared" si="9"/>
        <v>5</v>
      </c>
      <c r="D59" s="24">
        <f t="shared" si="7"/>
        <v>5.568576177041188</v>
      </c>
      <c r="E59" s="24">
        <f t="shared" si="7"/>
        <v>4.676041434286065</v>
      </c>
      <c r="F59" s="24">
        <f t="shared" si="7"/>
        <v>4.439693636557545</v>
      </c>
      <c r="G59" s="24">
        <f t="shared" si="7"/>
        <v>4.3663209539726555</v>
      </c>
      <c r="H59" s="24">
        <f t="shared" si="7"/>
        <v>4.286501299167917</v>
      </c>
      <c r="I59" s="24">
        <f t="shared" si="7"/>
        <v>4.26615879508456</v>
      </c>
      <c r="J59" s="24">
        <f t="shared" si="7"/>
        <v>4.185782658157566</v>
      </c>
      <c r="K59" s="24">
        <f t="shared" si="8"/>
        <v>4.089788148895426</v>
      </c>
      <c r="L59" s="24">
        <f t="shared" si="8"/>
        <v>3.9325749938215964</v>
      </c>
      <c r="M59" s="24">
        <f t="shared" si="8"/>
        <v>3.449385044406462</v>
      </c>
      <c r="N59" s="24">
        <f t="shared" si="8"/>
        <v>2.65783520619855</v>
      </c>
    </row>
    <row r="60" spans="1:14" ht="10.5" customHeight="1">
      <c r="A60" s="21">
        <f t="shared" si="6"/>
        <v>0.0115</v>
      </c>
      <c r="B60" s="49"/>
      <c r="C60" s="50">
        <f t="shared" si="9"/>
        <v>6</v>
      </c>
      <c r="D60" s="27">
        <f t="shared" si="7"/>
        <v>5.571600757279197</v>
      </c>
      <c r="E60" s="27">
        <f t="shared" si="7"/>
        <v>4.678458048288515</v>
      </c>
      <c r="F60" s="27">
        <f t="shared" si="7"/>
        <v>4.441958691048668</v>
      </c>
      <c r="G60" s="27">
        <f t="shared" si="7"/>
        <v>4.3685485749970105</v>
      </c>
      <c r="H60" s="27">
        <f t="shared" si="7"/>
        <v>4.28868819759238</v>
      </c>
      <c r="I60" s="27">
        <f t="shared" si="7"/>
        <v>4.268335315117178</v>
      </c>
      <c r="J60" s="27">
        <f t="shared" si="7"/>
        <v>4.187918171682791</v>
      </c>
      <c r="K60" s="27">
        <f t="shared" si="8"/>
        <v>4.091874687691284</v>
      </c>
      <c r="L60" s="27">
        <f t="shared" si="8"/>
        <v>3.93458132519953</v>
      </c>
      <c r="M60" s="27">
        <f t="shared" si="8"/>
        <v>3.451144860674439</v>
      </c>
      <c r="N60" s="27">
        <f t="shared" si="8"/>
        <v>2.6591911875034078</v>
      </c>
    </row>
    <row r="61" spans="1:14" ht="10.5" customHeight="1">
      <c r="A61" s="21">
        <f t="shared" si="6"/>
        <v>0.0115</v>
      </c>
      <c r="B61" s="49"/>
      <c r="C61" s="48">
        <f t="shared" si="9"/>
        <v>7</v>
      </c>
      <c r="D61" s="24">
        <f t="shared" si="7"/>
        <v>5.574626980322356</v>
      </c>
      <c r="E61" s="24">
        <f t="shared" si="7"/>
        <v>4.680875911215579</v>
      </c>
      <c r="F61" s="24">
        <f t="shared" si="7"/>
        <v>4.444224901131206</v>
      </c>
      <c r="G61" s="24">
        <f t="shared" si="7"/>
        <v>4.370777332514874</v>
      </c>
      <c r="H61" s="24">
        <f t="shared" si="7"/>
        <v>4.290876211734392</v>
      </c>
      <c r="I61" s="24">
        <f t="shared" si="7"/>
        <v>4.270512945572469</v>
      </c>
      <c r="J61" s="24">
        <f t="shared" si="7"/>
        <v>4.190054774709884</v>
      </c>
      <c r="K61" s="24">
        <f t="shared" si="8"/>
        <v>4.093962291002953</v>
      </c>
      <c r="L61" s="24">
        <f t="shared" si="8"/>
        <v>3.936588680172844</v>
      </c>
      <c r="M61" s="24">
        <f t="shared" si="8"/>
        <v>3.452905574770075</v>
      </c>
      <c r="N61" s="24">
        <f t="shared" si="8"/>
        <v>2.6605478606063477</v>
      </c>
    </row>
    <row r="62" spans="1:14" ht="10.5" customHeight="1">
      <c r="A62" s="21">
        <f t="shared" si="6"/>
        <v>0.0115</v>
      </c>
      <c r="B62" s="49"/>
      <c r="C62" s="48">
        <f t="shared" si="9"/>
        <v>8</v>
      </c>
      <c r="D62" s="24">
        <f t="shared" si="7"/>
        <v>5.5776548470629566</v>
      </c>
      <c r="E62" s="24">
        <f t="shared" si="7"/>
        <v>4.683295023712707</v>
      </c>
      <c r="F62" s="24">
        <f t="shared" si="7"/>
        <v>4.446492267394722</v>
      </c>
      <c r="G62" s="24">
        <f t="shared" si="7"/>
        <v>4.373007227106067</v>
      </c>
      <c r="H62" s="24">
        <f t="shared" si="7"/>
        <v>4.293065342163172</v>
      </c>
      <c r="I62" s="24">
        <f t="shared" si="7"/>
        <v>4.272691687016952</v>
      </c>
      <c r="J62" s="24">
        <f t="shared" si="7"/>
        <v>4.192192467794685</v>
      </c>
      <c r="K62" s="24">
        <f t="shared" si="8"/>
        <v>4.096050959373529</v>
      </c>
      <c r="L62" s="24">
        <f t="shared" si="8"/>
        <v>3.93859705926376</v>
      </c>
      <c r="M62" s="24">
        <f t="shared" si="8"/>
        <v>3.454667187151425</v>
      </c>
      <c r="N62" s="24">
        <f t="shared" si="8"/>
        <v>2.6619052258603135</v>
      </c>
    </row>
    <row r="63" spans="1:14" s="32" customFormat="1" ht="10.5" customHeight="1">
      <c r="A63" s="21">
        <f t="shared" si="6"/>
        <v>0.0115</v>
      </c>
      <c r="B63" s="51"/>
      <c r="C63" s="52">
        <f t="shared" si="9"/>
        <v>9</v>
      </c>
      <c r="D63" s="27">
        <f t="shared" si="7"/>
        <v>5.580684358393773</v>
      </c>
      <c r="E63" s="27">
        <f t="shared" si="7"/>
        <v>4.685715386425691</v>
      </c>
      <c r="F63" s="27">
        <f t="shared" si="7"/>
        <v>4.448760790429077</v>
      </c>
      <c r="G63" s="27">
        <f t="shared" si="7"/>
        <v>4.375238259350707</v>
      </c>
      <c r="H63" s="27">
        <f t="shared" si="7"/>
        <v>4.29525558944823</v>
      </c>
      <c r="I63" s="27">
        <f t="shared" si="7"/>
        <v>4.274871540017433</v>
      </c>
      <c r="J63" s="27">
        <f t="shared" si="7"/>
        <v>4.194331251493329</v>
      </c>
      <c r="K63" s="27">
        <f t="shared" si="8"/>
        <v>4.098140693346389</v>
      </c>
      <c r="L63" s="27">
        <f t="shared" si="8"/>
        <v>3.940606462994765</v>
      </c>
      <c r="M63" s="27">
        <f t="shared" si="8"/>
        <v>3.4564296982767786</v>
      </c>
      <c r="N63" s="27">
        <f t="shared" si="8"/>
        <v>2.6632632836184293</v>
      </c>
    </row>
    <row r="64" spans="1:14" s="32" customFormat="1" ht="10.5" customHeight="1">
      <c r="A64" s="21">
        <f t="shared" si="6"/>
        <v>0.0115</v>
      </c>
      <c r="B64" s="51"/>
      <c r="C64" s="53">
        <f t="shared" si="9"/>
        <v>10</v>
      </c>
      <c r="D64" s="24">
        <f t="shared" si="7"/>
        <v>5.583715515208069</v>
      </c>
      <c r="E64" s="24">
        <f t="shared" si="7"/>
        <v>4.6881370000006495</v>
      </c>
      <c r="F64" s="24">
        <f t="shared" si="7"/>
        <v>4.451030470824436</v>
      </c>
      <c r="G64" s="24">
        <f t="shared" si="7"/>
        <v>4.377470429829198</v>
      </c>
      <c r="H64" s="24">
        <f t="shared" si="7"/>
        <v>4.297446954159364</v>
      </c>
      <c r="I64" s="24">
        <f t="shared" si="7"/>
        <v>4.277052505141008</v>
      </c>
      <c r="J64" s="24">
        <f t="shared" si="7"/>
        <v>4.196471126362222</v>
      </c>
      <c r="K64" s="24">
        <f t="shared" si="8"/>
        <v>4.1002314934651825</v>
      </c>
      <c r="L64" s="24">
        <f t="shared" si="8"/>
        <v>3.9426168918886093</v>
      </c>
      <c r="M64" s="24">
        <f t="shared" si="8"/>
        <v>3.4581931086046604</v>
      </c>
      <c r="N64" s="24">
        <f t="shared" si="8"/>
        <v>2.664622034233997</v>
      </c>
    </row>
    <row r="65" spans="1:14" s="36" customFormat="1" ht="10.5" customHeight="1">
      <c r="A65" s="37">
        <f t="shared" si="6"/>
        <v>0.0115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5.586748318399594</v>
      </c>
      <c r="E65" s="24">
        <f t="shared" si="10"/>
        <v>4.690559865084037</v>
      </c>
      <c r="F65" s="24">
        <f t="shared" si="10"/>
        <v>4.453301309171267</v>
      </c>
      <c r="G65" s="24">
        <f t="shared" si="10"/>
        <v>4.379703739122256</v>
      </c>
      <c r="H65" s="24">
        <f t="shared" si="10"/>
        <v>4.29963943686667</v>
      </c>
      <c r="I65" s="24">
        <f t="shared" si="10"/>
        <v>4.279234582955066</v>
      </c>
      <c r="J65" s="24">
        <f t="shared" si="10"/>
        <v>4.198612092958064</v>
      </c>
      <c r="K65" s="24">
        <f t="shared" si="8"/>
        <v>4.10232336027384</v>
      </c>
      <c r="L65" s="24">
        <f t="shared" si="8"/>
        <v>3.944628346468318</v>
      </c>
      <c r="M65" s="24">
        <f t="shared" si="8"/>
        <v>3.459957418593828</v>
      </c>
      <c r="N65" s="24">
        <f t="shared" si="8"/>
        <v>2.6659814780605013</v>
      </c>
    </row>
    <row r="66" spans="1:14" s="36" customFormat="1" ht="10.5" customHeight="1">
      <c r="A66" s="37">
        <f t="shared" si="6"/>
        <v>0.0115</v>
      </c>
      <c r="B66" s="54"/>
      <c r="C66" s="52">
        <f t="shared" si="9"/>
        <v>12</v>
      </c>
      <c r="D66" s="27">
        <f t="shared" si="10"/>
        <v>5.589782768862572</v>
      </c>
      <c r="E66" s="27">
        <f t="shared" si="10"/>
        <v>4.6929839823226445</v>
      </c>
      <c r="F66" s="27">
        <f t="shared" si="10"/>
        <v>4.455573306060333</v>
      </c>
      <c r="G66" s="27">
        <f t="shared" si="10"/>
        <v>4.381938187810878</v>
      </c>
      <c r="H66" s="27">
        <f t="shared" si="10"/>
        <v>4.301833038140527</v>
      </c>
      <c r="I66" s="27">
        <f t="shared" si="10"/>
        <v>4.281417774027279</v>
      </c>
      <c r="J66" s="27">
        <f t="shared" si="10"/>
        <v>4.200754151837833</v>
      </c>
      <c r="K66" s="27">
        <f t="shared" si="8"/>
        <v>4.104416294316567</v>
      </c>
      <c r="L66" s="27">
        <f t="shared" si="8"/>
        <v>3.9466408272571747</v>
      </c>
      <c r="M66" s="27">
        <f t="shared" si="8"/>
        <v>3.461722628703271</v>
      </c>
      <c r="N66" s="27">
        <f t="shared" si="8"/>
        <v>2.667341615451607</v>
      </c>
    </row>
    <row r="67" spans="1:14" s="36" customFormat="1" ht="10.5" customHeight="1">
      <c r="A67" s="37">
        <f t="shared" si="6"/>
        <v>0.0115</v>
      </c>
      <c r="B67" s="54"/>
      <c r="C67" s="53">
        <f t="shared" si="9"/>
        <v>13</v>
      </c>
      <c r="D67" s="24">
        <f t="shared" si="10"/>
        <v>5.59281886749173</v>
      </c>
      <c r="E67" s="24">
        <f t="shared" si="10"/>
        <v>4.695409352363595</v>
      </c>
      <c r="F67" s="24">
        <f t="shared" si="10"/>
        <v>4.457846462082704</v>
      </c>
      <c r="G67" s="24">
        <f t="shared" si="10"/>
        <v>4.384173776476366</v>
      </c>
      <c r="H67" s="24">
        <f t="shared" si="10"/>
        <v>4.30402775855161</v>
      </c>
      <c r="I67" s="24">
        <f t="shared" si="10"/>
        <v>4.283602078925614</v>
      </c>
      <c r="J67" s="24">
        <f t="shared" si="10"/>
        <v>4.202897303558793</v>
      </c>
      <c r="K67" s="24">
        <f t="shared" si="8"/>
        <v>4.1065102961378495</v>
      </c>
      <c r="L67" s="24">
        <f t="shared" si="8"/>
        <v>3.9486543347787353</v>
      </c>
      <c r="M67" s="24">
        <f t="shared" si="8"/>
        <v>3.463488739392217</v>
      </c>
      <c r="N67" s="24">
        <f t="shared" si="8"/>
        <v>2.6687024467611575</v>
      </c>
    </row>
    <row r="68" spans="1:14" s="36" customFormat="1" ht="10.5" customHeight="1">
      <c r="A68" s="38">
        <f t="shared" si="6"/>
        <v>0.0115</v>
      </c>
      <c r="B68" s="54"/>
      <c r="C68" s="53">
        <f t="shared" si="9"/>
        <v>14</v>
      </c>
      <c r="D68" s="39">
        <f t="shared" si="10"/>
        <v>5.595856615182265</v>
      </c>
      <c r="E68" s="39">
        <f t="shared" si="10"/>
        <v>4.6978359758543435</v>
      </c>
      <c r="F68" s="39">
        <f t="shared" si="10"/>
        <v>4.460120777829749</v>
      </c>
      <c r="G68" s="39">
        <f t="shared" si="10"/>
        <v>4.386410505700317</v>
      </c>
      <c r="H68" s="39">
        <f t="shared" si="10"/>
        <v>4.306223598670882</v>
      </c>
      <c r="I68" s="39">
        <f t="shared" si="10"/>
        <v>4.285787498218324</v>
      </c>
      <c r="J68" s="39">
        <f t="shared" si="10"/>
        <v>4.205041548678497</v>
      </c>
      <c r="K68" s="39">
        <f t="shared" si="8"/>
        <v>4.108605366282448</v>
      </c>
      <c r="L68" s="39">
        <f t="shared" si="8"/>
        <v>3.95066886955682</v>
      </c>
      <c r="M68" s="39">
        <f t="shared" si="8"/>
        <v>3.465255751120125</v>
      </c>
      <c r="N68" s="39">
        <f t="shared" si="8"/>
        <v>2.6700639723431783</v>
      </c>
    </row>
    <row r="69" spans="1:14" s="36" customFormat="1" ht="10.5" customHeight="1">
      <c r="A69" s="38">
        <f t="shared" si="6"/>
        <v>0.0115</v>
      </c>
      <c r="B69" s="54"/>
      <c r="C69" s="52">
        <f t="shared" si="9"/>
        <v>15</v>
      </c>
      <c r="D69" s="31">
        <f t="shared" si="10"/>
        <v>5.598896012829871</v>
      </c>
      <c r="E69" s="31">
        <f t="shared" si="10"/>
        <v>4.700263853442687</v>
      </c>
      <c r="F69" s="31">
        <f t="shared" si="10"/>
        <v>4.462396253893141</v>
      </c>
      <c r="G69" s="31">
        <f t="shared" si="10"/>
        <v>4.388648376064623</v>
      </c>
      <c r="H69" s="31">
        <f t="shared" si="10"/>
        <v>4.3084205590695985</v>
      </c>
      <c r="I69" s="31">
        <f t="shared" si="10"/>
        <v>4.287974032473956</v>
      </c>
      <c r="J69" s="31">
        <f t="shared" si="10"/>
        <v>4.20718688775477</v>
      </c>
      <c r="K69" s="31">
        <f t="shared" si="8"/>
        <v>4.110701505295402</v>
      </c>
      <c r="L69" s="31">
        <f t="shared" si="8"/>
        <v>3.952684432115517</v>
      </c>
      <c r="M69" s="31">
        <f t="shared" si="8"/>
        <v>3.467023664346691</v>
      </c>
      <c r="N69" s="31">
        <f t="shared" si="8"/>
        <v>2.6714261925518765</v>
      </c>
    </row>
    <row r="70" spans="1:14" s="36" customFormat="1" ht="10.5" customHeight="1">
      <c r="A70" s="38">
        <f t="shared" si="6"/>
        <v>0.0115</v>
      </c>
      <c r="B70" s="54"/>
      <c r="C70" s="53">
        <f>C69+1</f>
        <v>16</v>
      </c>
      <c r="D70" s="24">
        <f t="shared" si="10"/>
        <v>5.601937061330725</v>
      </c>
      <c r="E70" s="24">
        <f t="shared" si="10"/>
        <v>4.70269298577675</v>
      </c>
      <c r="F70" s="24">
        <f t="shared" si="10"/>
        <v>4.464672890864851</v>
      </c>
      <c r="G70" s="24">
        <f t="shared" si="10"/>
        <v>4.390887388151474</v>
      </c>
      <c r="H70" s="24">
        <f t="shared" si="10"/>
        <v>4.310618640319308</v>
      </c>
      <c r="I70" s="24">
        <f t="shared" si="10"/>
        <v>4.290161682261344</v>
      </c>
      <c r="J70" s="24">
        <f t="shared" si="10"/>
        <v>4.209333321345738</v>
      </c>
      <c r="K70" s="24">
        <f t="shared" si="8"/>
        <v>4.1127987137220305</v>
      </c>
      <c r="L70" s="24">
        <f t="shared" si="8"/>
        <v>3.9547010229791835</v>
      </c>
      <c r="M70" s="24">
        <f t="shared" si="8"/>
        <v>3.4687924795318423</v>
      </c>
      <c r="N70" s="24">
        <f t="shared" si="8"/>
        <v>2.672789107741637</v>
      </c>
    </row>
    <row r="71" spans="1:14" s="36" customFormat="1" ht="10.5" customHeight="1">
      <c r="A71" s="38">
        <f t="shared" si="6"/>
        <v>0.0115</v>
      </c>
      <c r="B71" s="54"/>
      <c r="C71" s="53">
        <f t="shared" si="9"/>
        <v>17</v>
      </c>
      <c r="D71" s="24">
        <f t="shared" si="10"/>
        <v>5.604979761581489</v>
      </c>
      <c r="E71" s="24">
        <f t="shared" si="10"/>
        <v>4.705123373504996</v>
      </c>
      <c r="F71" s="24">
        <f t="shared" si="10"/>
        <v>4.466950689337157</v>
      </c>
      <c r="G71" s="24">
        <f t="shared" si="10"/>
        <v>4.393127542543358</v>
      </c>
      <c r="H71" s="24">
        <f t="shared" si="10"/>
        <v>4.31281784299185</v>
      </c>
      <c r="I71" s="24">
        <f t="shared" si="10"/>
        <v>4.2923504481496115</v>
      </c>
      <c r="J71" s="24">
        <f t="shared" si="10"/>
        <v>4.2114808500097975</v>
      </c>
      <c r="K71" s="24">
        <f t="shared" si="8"/>
        <v>4.114896992107931</v>
      </c>
      <c r="L71" s="24">
        <f t="shared" si="8"/>
        <v>3.9567186426724423</v>
      </c>
      <c r="M71" s="24">
        <f t="shared" si="8"/>
        <v>3.4705621971357425</v>
      </c>
      <c r="N71" s="24">
        <f t="shared" si="8"/>
        <v>2.674152718267027</v>
      </c>
    </row>
    <row r="72" spans="1:14" s="36" customFormat="1" ht="10.5" customHeight="1">
      <c r="A72" s="38">
        <f t="shared" si="6"/>
        <v>0.0115</v>
      </c>
      <c r="B72" s="54"/>
      <c r="C72" s="52">
        <f t="shared" si="9"/>
        <v>18</v>
      </c>
      <c r="D72" s="27">
        <f>100000*LVT/D$50*((1+D$51/100)^((DAYS360(D$45,$L$2)+$C72-1)/360)*((1+$A72)^(($C72-15)/30)))/100000</f>
        <v>5.608024114479311</v>
      </c>
      <c r="E72" s="27">
        <f t="shared" si="10"/>
        <v>4.707555017276221</v>
      </c>
      <c r="F72" s="27">
        <f t="shared" si="10"/>
        <v>4.469229649902634</v>
      </c>
      <c r="G72" s="27">
        <f t="shared" si="10"/>
        <v>4.395368839823058</v>
      </c>
      <c r="H72" s="27">
        <f t="shared" si="10"/>
        <v>4.315018167659351</v>
      </c>
      <c r="I72" s="27">
        <f t="shared" si="10"/>
        <v>4.294540330708173</v>
      </c>
      <c r="J72" s="27">
        <f t="shared" si="10"/>
        <v>4.213629474305638</v>
      </c>
      <c r="K72" s="27">
        <f t="shared" si="8"/>
        <v>4.116996340998976</v>
      </c>
      <c r="L72" s="27">
        <f t="shared" si="8"/>
        <v>3.9587372917201837</v>
      </c>
      <c r="M72" s="27">
        <f t="shared" si="8"/>
        <v>3.472332817618791</v>
      </c>
      <c r="N72" s="27">
        <f t="shared" si="8"/>
        <v>2.6755170244827946</v>
      </c>
    </row>
    <row r="73" spans="1:14" s="36" customFormat="1" ht="10.5" customHeight="1">
      <c r="A73" s="38">
        <f t="shared" si="6"/>
        <v>0.0115</v>
      </c>
      <c r="B73" s="54"/>
      <c r="C73" s="53">
        <f t="shared" si="9"/>
        <v>19</v>
      </c>
      <c r="D73" s="24">
        <f t="shared" si="10"/>
        <v>5.611070120921831</v>
      </c>
      <c r="E73" s="24">
        <f t="shared" si="10"/>
        <v>4.709987917739556</v>
      </c>
      <c r="F73" s="24">
        <f t="shared" si="10"/>
        <v>4.471509773154161</v>
      </c>
      <c r="G73" s="24">
        <f t="shared" si="10"/>
        <v>4.397611280573656</v>
      </c>
      <c r="H73" s="24">
        <f t="shared" si="10"/>
        <v>4.317219614894236</v>
      </c>
      <c r="I73" s="24">
        <f t="shared" si="10"/>
        <v>4.296731330506737</v>
      </c>
      <c r="J73" s="24">
        <f t="shared" si="10"/>
        <v>4.215779194792232</v>
      </c>
      <c r="K73" s="24">
        <f t="shared" si="8"/>
        <v>4.119096760941319</v>
      </c>
      <c r="L73" s="24">
        <f t="shared" si="8"/>
        <v>3.9607569706475654</v>
      </c>
      <c r="M73" s="24">
        <f t="shared" si="8"/>
        <v>3.47410434144162</v>
      </c>
      <c r="N73" s="24">
        <f t="shared" si="8"/>
        <v>2.67688202674387</v>
      </c>
    </row>
    <row r="74" spans="1:14" s="36" customFormat="1" ht="10.5" customHeight="1">
      <c r="A74" s="38">
        <f t="shared" si="6"/>
        <v>0.0115</v>
      </c>
      <c r="B74" s="54"/>
      <c r="C74" s="53">
        <f t="shared" si="9"/>
        <v>20</v>
      </c>
      <c r="D74" s="24">
        <f t="shared" si="10"/>
        <v>5.614117781807176</v>
      </c>
      <c r="E74" s="24">
        <f t="shared" si="10"/>
        <v>4.712422075544474</v>
      </c>
      <c r="F74" s="24">
        <f t="shared" si="10"/>
        <v>4.473791059684925</v>
      </c>
      <c r="G74" s="24">
        <f t="shared" si="10"/>
        <v>4.399854865378531</v>
      </c>
      <c r="H74" s="24">
        <f t="shared" si="10"/>
        <v>4.319422185269219</v>
      </c>
      <c r="I74" s="24">
        <f t="shared" si="10"/>
        <v>4.298923448115301</v>
      </c>
      <c r="J74" s="24">
        <f t="shared" si="10"/>
        <v>4.2179300120288366</v>
      </c>
      <c r="K74" s="24">
        <f t="shared" si="8"/>
        <v>4.121198252481394</v>
      </c>
      <c r="L74" s="24">
        <f t="shared" si="8"/>
        <v>3.9627776799800176</v>
      </c>
      <c r="M74" s="24">
        <f t="shared" si="8"/>
        <v>3.4758767690650987</v>
      </c>
      <c r="N74" s="24">
        <f t="shared" si="8"/>
        <v>2.6782477254053636</v>
      </c>
    </row>
    <row r="75" spans="1:14" s="36" customFormat="1" ht="10.5" customHeight="1">
      <c r="A75" s="38">
        <f t="shared" si="6"/>
        <v>0.0115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5.617167098033956</v>
      </c>
      <c r="E75" s="27">
        <f t="shared" si="11"/>
        <v>4.714857491340773</v>
      </c>
      <c r="F75" s="27">
        <f t="shared" si="11"/>
        <v>4.476073510088403</v>
      </c>
      <c r="G75" s="27">
        <f t="shared" si="11"/>
        <v>4.40209959482136</v>
      </c>
      <c r="H75" s="27">
        <f t="shared" si="11"/>
        <v>4.321625879357306</v>
      </c>
      <c r="I75" s="27">
        <f t="shared" si="11"/>
        <v>4.301116684104146</v>
      </c>
      <c r="J75" s="27">
        <f t="shared" si="11"/>
        <v>4.220081926574993</v>
      </c>
      <c r="K75" s="27">
        <f t="shared" si="8"/>
        <v>4.123300816165907</v>
      </c>
      <c r="L75" s="27">
        <f t="shared" si="8"/>
        <v>3.964799420243231</v>
      </c>
      <c r="M75" s="27">
        <f t="shared" si="8"/>
        <v>3.477650100950329</v>
      </c>
      <c r="N75" s="27">
        <f t="shared" si="8"/>
        <v>2.6796141208225652</v>
      </c>
    </row>
    <row r="76" spans="1:14" s="36" customFormat="1" ht="10.5" customHeight="1">
      <c r="A76" s="38">
        <f t="shared" si="6"/>
        <v>0.0115</v>
      </c>
      <c r="B76" s="54"/>
      <c r="C76" s="53">
        <f t="shared" si="9"/>
        <v>22</v>
      </c>
      <c r="D76" s="24">
        <f t="shared" si="11"/>
        <v>5.6202180705012745</v>
      </c>
      <c r="E76" s="24">
        <f t="shared" si="11"/>
        <v>4.717294165778599</v>
      </c>
      <c r="F76" s="24">
        <f t="shared" si="11"/>
        <v>4.478357124958389</v>
      </c>
      <c r="G76" s="24">
        <f t="shared" si="11"/>
        <v>4.404345469486116</v>
      </c>
      <c r="H76" s="24">
        <f t="shared" si="11"/>
        <v>4.3238306977317995</v>
      </c>
      <c r="I76" s="24">
        <f t="shared" si="11"/>
        <v>4.303311039043856</v>
      </c>
      <c r="J76" s="24">
        <f t="shared" si="11"/>
        <v>4.222234938990534</v>
      </c>
      <c r="K76" s="24">
        <f t="shared" si="8"/>
        <v>4.125404452541852</v>
      </c>
      <c r="L76" s="24">
        <f t="shared" si="8"/>
        <v>3.966822191963172</v>
      </c>
      <c r="M76" s="24">
        <f t="shared" si="8"/>
        <v>3.4794243375586515</v>
      </c>
      <c r="N76" s="24">
        <f t="shared" si="8"/>
        <v>2.6809812133509485</v>
      </c>
    </row>
    <row r="77" spans="1:14" s="36" customFormat="1" ht="10.5" customHeight="1">
      <c r="A77" s="38">
        <f t="shared" si="6"/>
        <v>0.0115</v>
      </c>
      <c r="B77" s="54"/>
      <c r="C77" s="53">
        <f t="shared" si="9"/>
        <v>23</v>
      </c>
      <c r="D77" s="24">
        <f t="shared" si="11"/>
        <v>5.623270700108717</v>
      </c>
      <c r="E77" s="24">
        <f t="shared" si="11"/>
        <v>4.719732099508422</v>
      </c>
      <c r="F77" s="24">
        <f t="shared" si="11"/>
        <v>4.480641904888974</v>
      </c>
      <c r="G77" s="24">
        <f t="shared" si="11"/>
        <v>4.406592489957073</v>
      </c>
      <c r="H77" s="24">
        <f t="shared" si="11"/>
        <v>4.3260366409662865</v>
      </c>
      <c r="I77" s="24">
        <f t="shared" si="11"/>
        <v>4.305506513505299</v>
      </c>
      <c r="J77" s="24">
        <f t="shared" si="11"/>
        <v>4.224389049835569</v>
      </c>
      <c r="K77" s="24">
        <f t="shared" si="8"/>
        <v>4.127509162156494</v>
      </c>
      <c r="L77" s="24">
        <f t="shared" si="8"/>
        <v>3.968845995666069</v>
      </c>
      <c r="M77" s="24">
        <f t="shared" si="8"/>
        <v>3.481199479351639</v>
      </c>
      <c r="N77" s="24">
        <f t="shared" si="8"/>
        <v>2.682349003346167</v>
      </c>
    </row>
    <row r="78" spans="1:14" s="36" customFormat="1" ht="10.5" customHeight="1">
      <c r="A78" s="38">
        <f t="shared" si="6"/>
        <v>0.0115</v>
      </c>
      <c r="B78" s="54"/>
      <c r="C78" s="52">
        <f t="shared" si="9"/>
        <v>24</v>
      </c>
      <c r="D78" s="27">
        <f t="shared" si="11"/>
        <v>5.626324987756367</v>
      </c>
      <c r="E78" s="27">
        <f t="shared" si="11"/>
        <v>4.722171293181057</v>
      </c>
      <c r="F78" s="27">
        <f t="shared" si="11"/>
        <v>4.482927850474546</v>
      </c>
      <c r="G78" s="27">
        <f t="shared" si="11"/>
        <v>4.4088406568188</v>
      </c>
      <c r="H78" s="27">
        <f t="shared" si="11"/>
        <v>4.328243709634651</v>
      </c>
      <c r="I78" s="27">
        <f t="shared" si="11"/>
        <v>4.307703108059634</v>
      </c>
      <c r="J78" s="27">
        <f t="shared" si="11"/>
        <v>4.226544259670499</v>
      </c>
      <c r="K78" s="27">
        <f t="shared" si="8"/>
        <v>4.129614945557384</v>
      </c>
      <c r="L78" s="27">
        <f t="shared" si="8"/>
        <v>3.9708708318784245</v>
      </c>
      <c r="M78" s="27">
        <f t="shared" si="8"/>
        <v>3.4829755267911016</v>
      </c>
      <c r="N78" s="27">
        <f t="shared" si="8"/>
        <v>2.683717491164057</v>
      </c>
    </row>
    <row r="79" spans="1:14" s="36" customFormat="1" ht="10.5" customHeight="1">
      <c r="A79" s="38">
        <f t="shared" si="6"/>
        <v>0.0115</v>
      </c>
      <c r="B79" s="54"/>
      <c r="C79" s="53">
        <f t="shared" si="9"/>
        <v>25</v>
      </c>
      <c r="D79" s="24">
        <f t="shared" si="11"/>
        <v>5.629380934344786</v>
      </c>
      <c r="E79" s="24">
        <f t="shared" si="11"/>
        <v>4.724611747447651</v>
      </c>
      <c r="F79" s="24">
        <f t="shared" si="11"/>
        <v>4.485214962309808</v>
      </c>
      <c r="G79" s="24">
        <f t="shared" si="11"/>
        <v>4.4110899706561675</v>
      </c>
      <c r="H79" s="24">
        <f t="shared" si="11"/>
        <v>4.330451904311072</v>
      </c>
      <c r="I79" s="24">
        <f t="shared" si="11"/>
        <v>4.309900823278314</v>
      </c>
      <c r="J79" s="24">
        <f t="shared" si="11"/>
        <v>4.228700569056009</v>
      </c>
      <c r="K79" s="24">
        <f t="shared" si="8"/>
        <v>4.131721803292348</v>
      </c>
      <c r="L79" s="24">
        <f t="shared" si="8"/>
        <v>3.972896701127005</v>
      </c>
      <c r="M79" s="24">
        <f t="shared" si="8"/>
        <v>3.484752480339083</v>
      </c>
      <c r="N79" s="24">
        <f t="shared" si="8"/>
        <v>2.685086677160635</v>
      </c>
    </row>
    <row r="80" spans="1:14" s="36" customFormat="1" ht="10.5" customHeight="1">
      <c r="A80" s="38">
        <f t="shared" si="6"/>
        <v>0.0115</v>
      </c>
      <c r="B80" s="54"/>
      <c r="C80" s="53">
        <f t="shared" si="9"/>
        <v>26</v>
      </c>
      <c r="D80" s="24">
        <f t="shared" si="11"/>
        <v>5.632438540775034</v>
      </c>
      <c r="E80" s="24">
        <f t="shared" si="11"/>
        <v>4.727053462959687</v>
      </c>
      <c r="F80" s="24">
        <f t="shared" si="11"/>
        <v>4.4875032409897555</v>
      </c>
      <c r="G80" s="24">
        <f t="shared" si="11"/>
        <v>4.41334043205434</v>
      </c>
      <c r="H80" s="24">
        <f t="shared" si="11"/>
        <v>4.3326612255700185</v>
      </c>
      <c r="I80" s="24">
        <f t="shared" si="11"/>
        <v>4.312099659733081</v>
      </c>
      <c r="J80" s="24">
        <f t="shared" si="11"/>
        <v>4.230857978553073</v>
      </c>
      <c r="K80" s="24">
        <f t="shared" si="8"/>
        <v>4.13382973590949</v>
      </c>
      <c r="L80" s="24">
        <f t="shared" si="8"/>
        <v>3.974923603938848</v>
      </c>
      <c r="M80" s="24">
        <f t="shared" si="8"/>
        <v>3.4865303404578643</v>
      </c>
      <c r="N80" s="24">
        <f t="shared" si="8"/>
        <v>2.686456561692099</v>
      </c>
    </row>
    <row r="81" spans="1:14" s="36" customFormat="1" ht="10.5" customHeight="1">
      <c r="A81" s="38">
        <f t="shared" si="6"/>
        <v>0.0115</v>
      </c>
      <c r="B81" s="54"/>
      <c r="C81" s="52">
        <f t="shared" si="9"/>
        <v>27</v>
      </c>
      <c r="D81" s="27">
        <f t="shared" si="11"/>
        <v>5.6354978079486555</v>
      </c>
      <c r="E81" s="27">
        <f t="shared" si="11"/>
        <v>4.729496440368989</v>
      </c>
      <c r="F81" s="27">
        <f t="shared" si="11"/>
        <v>4.489792687109695</v>
      </c>
      <c r="G81" s="27">
        <f t="shared" si="11"/>
        <v>4.415592041598784</v>
      </c>
      <c r="H81" s="27">
        <f t="shared" si="11"/>
        <v>4.334871673986254</v>
      </c>
      <c r="I81" s="27">
        <f t="shared" si="11"/>
        <v>4.314299617995973</v>
      </c>
      <c r="J81" s="27">
        <f t="shared" si="11"/>
        <v>4.233016488722945</v>
      </c>
      <c r="K81" s="27">
        <f t="shared" si="8"/>
        <v>4.135938743957199</v>
      </c>
      <c r="L81" s="27">
        <f t="shared" si="8"/>
        <v>3.976951540841259</v>
      </c>
      <c r="M81" s="27">
        <f t="shared" si="8"/>
        <v>3.4883091076099646</v>
      </c>
      <c r="N81" s="27">
        <f t="shared" si="8"/>
        <v>2.68782714511483</v>
      </c>
    </row>
    <row r="82" spans="1:14" s="36" customFormat="1" ht="10.5" customHeight="1">
      <c r="A82" s="38">
        <f t="shared" si="6"/>
        <v>0.0115</v>
      </c>
      <c r="B82" s="54"/>
      <c r="C82" s="53">
        <f t="shared" si="9"/>
        <v>28</v>
      </c>
      <c r="D82" s="24">
        <f t="shared" si="11"/>
        <v>5.638558736767685</v>
      </c>
      <c r="E82" s="24">
        <f t="shared" si="11"/>
        <v>4.731940680327715</v>
      </c>
      <c r="F82" s="24">
        <f t="shared" si="11"/>
        <v>4.492083301265234</v>
      </c>
      <c r="G82" s="24">
        <f t="shared" si="11"/>
        <v>4.417844799875265</v>
      </c>
      <c r="H82" s="24">
        <f t="shared" si="11"/>
        <v>4.337083250134833</v>
      </c>
      <c r="I82" s="24">
        <f t="shared" si="11"/>
        <v>4.316500698639317</v>
      </c>
      <c r="J82" s="24">
        <f t="shared" si="11"/>
        <v>4.2351761001271715</v>
      </c>
      <c r="K82" s="24">
        <f t="shared" si="8"/>
        <v>4.138048827984141</v>
      </c>
      <c r="L82" s="24">
        <f t="shared" si="8"/>
        <v>3.978980512361814</v>
      </c>
      <c r="M82" s="24">
        <f t="shared" si="8"/>
        <v>3.4900887822581343</v>
      </c>
      <c r="N82" s="24">
        <f t="shared" si="8"/>
        <v>2.6891984277853895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0279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2010-03-09T13:30:31Z</dcterms:created>
  <dcterms:modified xsi:type="dcterms:W3CDTF">2010-03-10T13:26:18Z</dcterms:modified>
  <cp:category/>
  <cp:version/>
  <cp:contentType/>
  <cp:contentStatus/>
</cp:coreProperties>
</file>